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Tables 1-2" sheetId="1" r:id="rId1"/>
    <sheet name="Tables 3-5" sheetId="2" r:id="rId2"/>
    <sheet name="Tables 6-8" sheetId="3" r:id="rId3"/>
    <sheet name="Table 9" sheetId="4" r:id="rId4"/>
    <sheet name="Table 10" sheetId="5" r:id="rId5"/>
    <sheet name="Tables 11-13" sheetId="6" r:id="rId6"/>
  </sheets>
  <definedNames>
    <definedName name="_xlnm.Print_Area" localSheetId="1">'Tables 3-5'!$A$1:$F$130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<sst xmlns="http://schemas.openxmlformats.org/spreadsheetml/2006/main" count="599" uniqueCount="207">
  <si>
    <t>Region</t>
  </si>
  <si>
    <t>Germany</t>
  </si>
  <si>
    <t>Italy</t>
  </si>
  <si>
    <t>Total</t>
  </si>
  <si>
    <t xml:space="preserve">Food, drink, tobacco and allied products </t>
  </si>
  <si>
    <t>Chemicals</t>
  </si>
  <si>
    <t>Pharmaceuticals</t>
  </si>
  <si>
    <t>Metals</t>
  </si>
  <si>
    <t xml:space="preserve">Mechanical engineering </t>
  </si>
  <si>
    <t>Electrical equipment</t>
  </si>
  <si>
    <t>Office equipment</t>
  </si>
  <si>
    <t>Motor vehicles</t>
  </si>
  <si>
    <t>Aircraft</t>
  </si>
  <si>
    <t>Other transport equipment</t>
  </si>
  <si>
    <t>Textiles</t>
  </si>
  <si>
    <t>Paper, printing and publishing</t>
  </si>
  <si>
    <t>Rubber products</t>
  </si>
  <si>
    <t>Non-metallic mineral products</t>
  </si>
  <si>
    <t>Coal and petroleum products</t>
  </si>
  <si>
    <t>Professional and scientific instruments</t>
  </si>
  <si>
    <t>Other manufacturing</t>
  </si>
  <si>
    <t>Industry</t>
  </si>
  <si>
    <t>%</t>
  </si>
  <si>
    <t>Total patents from foreign-owned facilities</t>
  </si>
  <si>
    <t>European host country</t>
  </si>
  <si>
    <t>1969-72</t>
  </si>
  <si>
    <t>1973-77</t>
  </si>
  <si>
    <t>1978-82</t>
  </si>
  <si>
    <t>1983-86</t>
  </si>
  <si>
    <t>1987-90</t>
  </si>
  <si>
    <t>1991-95</t>
  </si>
  <si>
    <t>UK</t>
  </si>
  <si>
    <t>France</t>
  </si>
  <si>
    <t>Rest of Europe</t>
  </si>
  <si>
    <t>Total Europe</t>
  </si>
  <si>
    <t xml:space="preserve">Source: As for Table 1. </t>
  </si>
  <si>
    <t xml:space="preserve">Source: US patent database developed by John Cantwell at the University of Reading, with the </t>
  </si>
  <si>
    <t>assistance of the US Patent and Trademark Office.</t>
  </si>
  <si>
    <t>Table 1- Patenting activity attributable to European-located foreign-owned research, across host countries, 1969-95 (%)</t>
  </si>
  <si>
    <t>Proportion of patents from foreign-owned facilities</t>
  </si>
  <si>
    <t>Table 2 - Patenting activity attributable to foreign-owned research, as a proportion of all patenting from the local research of large firms, by European host country, 1969-95 (%)</t>
  </si>
  <si>
    <t>RDEXP_T</t>
  </si>
  <si>
    <t>RDEXP_G</t>
  </si>
  <si>
    <t>RDEXP_H</t>
  </si>
  <si>
    <t>EDUC_T</t>
  </si>
  <si>
    <t>EDUC_H</t>
  </si>
  <si>
    <t>Table 9 -  The dependent and independent variables</t>
  </si>
  <si>
    <t>Table 10 -  Correlation matrix</t>
  </si>
  <si>
    <t>minimum</t>
  </si>
  <si>
    <t>maximum</t>
  </si>
  <si>
    <t>Stuttgart</t>
  </si>
  <si>
    <t>Karlrushe</t>
  </si>
  <si>
    <t>Freiburg</t>
  </si>
  <si>
    <t>Tubingen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</si>
  <si>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</si>
  <si>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</si>
  <si>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</si>
  <si>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</si>
  <si>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</si>
  <si>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</si>
  <si>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</si>
  <si>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Berlin</t>
  </si>
  <si>
    <t>Bremen</t>
  </si>
  <si>
    <t>Hamburg</t>
  </si>
  <si>
    <t>Darmstadt</t>
  </si>
  <si>
    <t>Giessen</t>
  </si>
  <si>
    <t>Kassel</t>
  </si>
  <si>
    <t>Meckelburg-Vorpommern</t>
  </si>
  <si>
    <t>Braunschweig</t>
  </si>
  <si>
    <t>Hannover</t>
  </si>
  <si>
    <t>Luneburg</t>
  </si>
  <si>
    <t>Weser-Ems</t>
  </si>
  <si>
    <t>Koln</t>
  </si>
  <si>
    <t>Munster</t>
  </si>
  <si>
    <t>Detmold</t>
  </si>
  <si>
    <t>Amsberg</t>
  </si>
  <si>
    <t>Koblenz</t>
  </si>
  <si>
    <t>Trier</t>
  </si>
  <si>
    <t>Rheinhessen-Pfalz</t>
  </si>
  <si>
    <t>Saarland</t>
  </si>
  <si>
    <t>Sachsen</t>
  </si>
  <si>
    <t>Dessau</t>
  </si>
  <si>
    <t>Halle</t>
  </si>
  <si>
    <t>Magdeburg</t>
  </si>
  <si>
    <t>Scheleswig-Holstein</t>
  </si>
  <si>
    <t>Thuringen</t>
  </si>
  <si>
    <t>Piemonte</t>
  </si>
  <si>
    <t>Valle d'Aosta</t>
  </si>
  <si>
    <t>Liguria</t>
  </si>
  <si>
    <t>Milano</t>
  </si>
  <si>
    <t>Trentino Alto Adige</t>
  </si>
  <si>
    <t>Veneto</t>
  </si>
  <si>
    <t>Friuli 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</si>
  <si>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</si>
  <si>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</si>
  <si>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</si>
  <si>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</si>
  <si>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</si>
  <si>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</si>
  <si>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</si>
  <si>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</si>
  <si>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</si>
  <si>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</si>
  <si>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</si>
  <si>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</si>
  <si>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</si>
  <si>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Cleveland, Durham</t>
  </si>
  <si>
    <t>Cumbria</t>
  </si>
  <si>
    <t>Northumberland, Tyne and Wear</t>
  </si>
  <si>
    <t>Humberside</t>
  </si>
  <si>
    <t>North Yorkshire</t>
  </si>
  <si>
    <t>South Yorkshire</t>
  </si>
  <si>
    <t>West Yorkshire</t>
  </si>
  <si>
    <t>Derbyshire, Nottinghamshire</t>
  </si>
  <si>
    <t>Leics., Northamptonshire</t>
  </si>
  <si>
    <t>Lincolnshire</t>
  </si>
  <si>
    <t>East Anglia</t>
  </si>
  <si>
    <t>Surrey, East-West Sussex</t>
  </si>
  <si>
    <t>Essex</t>
  </si>
  <si>
    <t>Greater London</t>
  </si>
  <si>
    <t>Hampshire, Isle of Wight</t>
  </si>
  <si>
    <t>Kent</t>
  </si>
  <si>
    <t>Cornwall, Devon</t>
  </si>
  <si>
    <t>Dorset, Somerset</t>
  </si>
  <si>
    <t>Hereford-Worcs., Warwicks.</t>
  </si>
  <si>
    <t>Shropshire, Staffordshire</t>
  </si>
  <si>
    <t>West Midlands</t>
  </si>
  <si>
    <t>Cheshire</t>
  </si>
  <si>
    <t>Greater Manchester</t>
  </si>
  <si>
    <t>Lancashire</t>
  </si>
  <si>
    <t>Merseyside</t>
  </si>
  <si>
    <t>Clwyd, Dyfed, Gwynedd, Powys</t>
  </si>
  <si>
    <t>Gwent, Mid-S-W Glamorgan</t>
  </si>
  <si>
    <t>Bord.-Centr.-Fife-Loth-Tayside</t>
  </si>
  <si>
    <t>Dumfr.-Galloway, Strathclyde</t>
  </si>
  <si>
    <t>Highlands, Islands</t>
  </si>
  <si>
    <t>Grampian</t>
  </si>
  <si>
    <t>NPAT_FOR</t>
  </si>
  <si>
    <t>mean</t>
  </si>
  <si>
    <t>std. error</t>
  </si>
  <si>
    <t>CLUSTER</t>
  </si>
  <si>
    <t>IND_SPILL</t>
  </si>
  <si>
    <t>GEN_SPILL</t>
  </si>
  <si>
    <t>Model 1</t>
  </si>
  <si>
    <t>***</t>
  </si>
  <si>
    <t>MAKT_SIZE</t>
  </si>
  <si>
    <t>**</t>
  </si>
  <si>
    <t>Constant</t>
  </si>
  <si>
    <t>Model 2</t>
  </si>
  <si>
    <t>CLUST_SPILL</t>
  </si>
  <si>
    <t>Model 3</t>
  </si>
  <si>
    <t>Model 4</t>
  </si>
  <si>
    <t>*</t>
  </si>
  <si>
    <t xml:space="preserve">Food, drink, tobacco </t>
  </si>
  <si>
    <t>Non-metallic mineral prods.</t>
  </si>
  <si>
    <t>Coal and petroleum prods.</t>
  </si>
  <si>
    <t>Prof. and scientific insts.</t>
  </si>
  <si>
    <t>Paper, printing, publishing</t>
  </si>
  <si>
    <t>Baden-Wurttemberg</t>
  </si>
  <si>
    <t>Bayern</t>
  </si>
  <si>
    <t>Hessen</t>
  </si>
  <si>
    <t>Niedersachsen</t>
  </si>
  <si>
    <t>Nordrhein-Westfalen</t>
  </si>
  <si>
    <t>Rheinland-Pfalz</t>
  </si>
  <si>
    <t>Sachsen-Anhalt</t>
  </si>
  <si>
    <t>Lombardia (excluding Milano)</t>
  </si>
  <si>
    <t>North East</t>
  </si>
  <si>
    <t>North West</t>
  </si>
  <si>
    <t xml:space="preserve">Centre </t>
  </si>
  <si>
    <t>Abruzzo-Molise</t>
  </si>
  <si>
    <t>South</t>
  </si>
  <si>
    <t>North</t>
  </si>
  <si>
    <t>Yorkshire and Humberside</t>
  </si>
  <si>
    <t>East Midlands</t>
  </si>
  <si>
    <t>South East</t>
  </si>
  <si>
    <t>South West</t>
  </si>
  <si>
    <t>Wales</t>
  </si>
  <si>
    <t>Scotland</t>
  </si>
  <si>
    <t>RDPER_G</t>
  </si>
  <si>
    <t>RDPER_H</t>
  </si>
  <si>
    <t>Log likelihood</t>
  </si>
  <si>
    <t>LR index (Pseudo-R2)</t>
  </si>
  <si>
    <t xml:space="preserve">LR statistic </t>
  </si>
  <si>
    <t>MKT_SIZE</t>
  </si>
  <si>
    <t>Table 11 - Estimation results - Germany</t>
  </si>
  <si>
    <t>Included observations</t>
  </si>
  <si>
    <t>Table 12 - Estimation results - UK</t>
  </si>
  <si>
    <t>Table 13 - Estimation results - Italy</t>
  </si>
  <si>
    <t>by region, 1969-95</t>
  </si>
  <si>
    <t>Table 3 - Patents granted for research in Germany in large foreign-owned and domestically-owned firms,</t>
  </si>
  <si>
    <t>No. foreign-owned patents</t>
  </si>
  <si>
    <t>No. domestically-owned patents</t>
  </si>
  <si>
    <t>Brandenburg</t>
  </si>
  <si>
    <t>Dusseldorf</t>
  </si>
  <si>
    <t>Bedfordshire, Hertfordshire</t>
  </si>
  <si>
    <t>Berks., Bucks., Oxfordshire</t>
  </si>
  <si>
    <t>Avon, Gloucs., Wiltshire</t>
  </si>
  <si>
    <t>Northern Ireland</t>
  </si>
  <si>
    <t>Table 5 - Patents granted for research in Italy in large foreign-owned and domestically-owned firms,</t>
  </si>
  <si>
    <t>Table 4 - Patents granted for research in the UK in large foreign-owned and domestically-owned firms,</t>
  </si>
  <si>
    <t>Lombardia</t>
  </si>
  <si>
    <t>by industry, 1969-95</t>
  </si>
  <si>
    <t>Table 8 - Patents granted for research in Italy in large foreign-owned and domestically-owned firms,</t>
  </si>
  <si>
    <t>firms, by industry, 1969-95</t>
  </si>
  <si>
    <t>Table 6 - Patents granted for research in Germany in large foreign-owned and domestically-owned</t>
  </si>
  <si>
    <t>Table 7 - Patents granted for research in the UK in large foreign-owned and domestically-owned</t>
  </si>
  <si>
    <t>Notes: Numbers in brackets are z–ratios. *** significant at p&lt;.01; ** significant at p&lt;.05; * significant at p&lt;.10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</si>
</sst>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\(0.00\).\ \(\-000\)"/>
    <numFmt numFmtId="172" formatCode="0.0000"/>
    <numFmt numFmtId="173" formatCode="\(0.000\);\ \(\-0.000\)"/>
  </numFmts>
  <fonts count="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70" fontId="1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0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right"/>
      <protection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6" sqref="F6"/>
    </sheetView>
  </sheetViews>
  <sheetFormatPr defaultColWidth="9.140625" defaultRowHeight="12.75"/>
  <cols>
    <col min="1" max="1" width="27.421875" style="1" customWidth="1"/>
    <col min="2" max="16384" width="9.140625" style="1" customWidth="1"/>
  </cols>
  <sheetData>
    <row r="1" spans="1:7" ht="25.5">
      <c r="A1" s="27" t="s">
        <v>38</v>
      </c>
      <c r="B1" s="17"/>
      <c r="C1" s="17"/>
      <c r="D1" s="17"/>
      <c r="E1" s="17"/>
      <c r="F1" s="17"/>
      <c r="G1" s="17"/>
    </row>
    <row r="2" spans="1:7" ht="12.75">
      <c r="A2" s="18"/>
      <c r="B2" s="6"/>
      <c r="C2" s="6"/>
      <c r="D2" s="6"/>
      <c r="E2" s="6"/>
      <c r="F2" s="6"/>
      <c r="G2" s="6"/>
    </row>
    <row r="3" spans="1:7" s="21" customFormat="1" ht="19.5" customHeight="1">
      <c r="A3" s="19"/>
      <c r="B3" s="20" t="s">
        <v>23</v>
      </c>
      <c r="C3" s="20"/>
      <c r="D3" s="20"/>
      <c r="E3" s="20"/>
      <c r="F3" s="20"/>
      <c r="G3" s="20"/>
    </row>
    <row r="4" spans="1:7" s="21" customFormat="1" ht="19.5" customHeight="1">
      <c r="A4" s="22" t="s">
        <v>24</v>
      </c>
      <c r="B4" s="23" t="s">
        <v>25</v>
      </c>
      <c r="C4" s="23" t="s">
        <v>26</v>
      </c>
      <c r="D4" s="23" t="s">
        <v>27</v>
      </c>
      <c r="E4" s="23" t="s">
        <v>28</v>
      </c>
      <c r="F4" s="23" t="s">
        <v>29</v>
      </c>
      <c r="G4" s="23" t="s">
        <v>30</v>
      </c>
    </row>
    <row r="6" spans="1:7" ht="12.75">
      <c r="A6" s="1" t="s">
        <v>1</v>
      </c>
      <c r="B6" s="24">
        <v>27.03</v>
      </c>
      <c r="C6" s="24">
        <v>30.23</v>
      </c>
      <c r="D6" s="24">
        <v>31.81</v>
      </c>
      <c r="E6" s="24">
        <v>35.63</v>
      </c>
      <c r="F6" s="24">
        <v>33.47</v>
      </c>
      <c r="G6" s="24">
        <v>28.87</v>
      </c>
    </row>
    <row r="7" spans="1:7" ht="12.75">
      <c r="A7" s="1" t="s">
        <v>31</v>
      </c>
      <c r="B7" s="24">
        <v>29.34</v>
      </c>
      <c r="C7" s="24">
        <v>26.78</v>
      </c>
      <c r="D7" s="24">
        <v>25.03</v>
      </c>
      <c r="E7" s="24">
        <v>22.63</v>
      </c>
      <c r="F7" s="24">
        <v>21</v>
      </c>
      <c r="G7" s="24">
        <v>21.15</v>
      </c>
    </row>
    <row r="8" spans="1:7" ht="12.75">
      <c r="A8" s="1" t="s">
        <v>2</v>
      </c>
      <c r="B8" s="24">
        <v>4.34</v>
      </c>
      <c r="C8" s="24">
        <v>4.94</v>
      </c>
      <c r="D8" s="24">
        <v>4.37</v>
      </c>
      <c r="E8" s="24">
        <v>4.5</v>
      </c>
      <c r="F8" s="24">
        <v>5.97</v>
      </c>
      <c r="G8" s="24">
        <v>6.46</v>
      </c>
    </row>
    <row r="9" spans="1:7" ht="12.75">
      <c r="A9" s="1" t="s">
        <v>32</v>
      </c>
      <c r="B9" s="24">
        <v>13.21</v>
      </c>
      <c r="C9" s="24">
        <v>14.95</v>
      </c>
      <c r="D9" s="24">
        <v>14.52</v>
      </c>
      <c r="E9" s="24">
        <v>14.21</v>
      </c>
      <c r="F9" s="24">
        <v>14.92</v>
      </c>
      <c r="G9" s="24">
        <v>15.6</v>
      </c>
    </row>
    <row r="10" spans="1:7" ht="12.75">
      <c r="A10" s="1" t="s">
        <v>33</v>
      </c>
      <c r="B10" s="24">
        <f aca="true" t="shared" si="0" ref="B10:G10">B12-(B6+B7+B8+B9)</f>
        <v>26.079999999999984</v>
      </c>
      <c r="C10" s="24">
        <f t="shared" si="0"/>
        <v>23.099999999999994</v>
      </c>
      <c r="D10" s="24">
        <f t="shared" si="0"/>
        <v>24.269999999999996</v>
      </c>
      <c r="E10" s="24">
        <f t="shared" si="0"/>
        <v>23.03</v>
      </c>
      <c r="F10" s="24">
        <f t="shared" si="0"/>
        <v>24.64</v>
      </c>
      <c r="G10" s="24">
        <f t="shared" si="0"/>
        <v>27.92</v>
      </c>
    </row>
    <row r="11" spans="2:7" ht="12.75">
      <c r="B11" s="24"/>
      <c r="C11" s="24"/>
      <c r="D11" s="24"/>
      <c r="E11" s="24"/>
      <c r="F11" s="24"/>
      <c r="G11" s="24"/>
    </row>
    <row r="12" spans="1:7" ht="12.75">
      <c r="A12" s="1" t="s">
        <v>34</v>
      </c>
      <c r="B12" s="24">
        <v>100</v>
      </c>
      <c r="C12" s="24">
        <v>100</v>
      </c>
      <c r="D12" s="24">
        <v>100</v>
      </c>
      <c r="E12" s="24">
        <v>100</v>
      </c>
      <c r="F12" s="24">
        <v>100</v>
      </c>
      <c r="G12" s="24">
        <v>100</v>
      </c>
    </row>
    <row r="13" spans="1:7" ht="12.75">
      <c r="A13" s="18"/>
      <c r="B13" s="18"/>
      <c r="C13" s="18"/>
      <c r="D13" s="18"/>
      <c r="E13" s="18"/>
      <c r="F13" s="18"/>
      <c r="G13" s="18"/>
    </row>
    <row r="15" spans="1:7" ht="12.75">
      <c r="A15" s="25" t="s">
        <v>36</v>
      </c>
      <c r="B15" s="26"/>
      <c r="C15" s="26"/>
      <c r="D15" s="26"/>
      <c r="E15" s="26"/>
      <c r="F15" s="26"/>
      <c r="G15" s="26"/>
    </row>
    <row r="16" ht="12.75">
      <c r="A16" s="21" t="s">
        <v>37</v>
      </c>
    </row>
    <row r="18" spans="1:7" ht="25.5">
      <c r="A18" s="27" t="s">
        <v>40</v>
      </c>
      <c r="B18" s="17"/>
      <c r="C18" s="17"/>
      <c r="D18" s="17"/>
      <c r="E18" s="17"/>
      <c r="F18" s="17"/>
      <c r="G18" s="17"/>
    </row>
    <row r="19" spans="1:7" ht="12.75">
      <c r="A19" s="18"/>
      <c r="B19" s="6"/>
      <c r="C19" s="6"/>
      <c r="D19" s="6"/>
      <c r="E19" s="6"/>
      <c r="F19" s="6"/>
      <c r="G19" s="6"/>
    </row>
    <row r="20" spans="1:7" ht="12.75">
      <c r="A20" s="19"/>
      <c r="B20" s="20" t="s">
        <v>39</v>
      </c>
      <c r="C20" s="20"/>
      <c r="D20" s="20"/>
      <c r="E20" s="20"/>
      <c r="F20" s="20"/>
      <c r="G20" s="20"/>
    </row>
    <row r="21" spans="1:7" ht="12.75">
      <c r="A21" s="22" t="s">
        <v>24</v>
      </c>
      <c r="B21" s="23" t="s">
        <v>25</v>
      </c>
      <c r="C21" s="23" t="s">
        <v>26</v>
      </c>
      <c r="D21" s="23" t="s">
        <v>27</v>
      </c>
      <c r="E21" s="23" t="s">
        <v>28</v>
      </c>
      <c r="F21" s="23" t="s">
        <v>29</v>
      </c>
      <c r="G21" s="23" t="s">
        <v>30</v>
      </c>
    </row>
    <row r="23" spans="1:7" ht="12.75">
      <c r="A23" s="1" t="s">
        <v>1</v>
      </c>
      <c r="B23" s="24">
        <v>16.32</v>
      </c>
      <c r="C23" s="24">
        <v>15.57</v>
      </c>
      <c r="D23" s="24">
        <v>15.16</v>
      </c>
      <c r="E23" s="24">
        <v>18.77</v>
      </c>
      <c r="F23" s="24">
        <v>18.09</v>
      </c>
      <c r="G23" s="24">
        <v>17.37</v>
      </c>
    </row>
    <row r="24" spans="1:7" ht="12.75">
      <c r="A24" s="1" t="s">
        <v>31</v>
      </c>
      <c r="B24" s="24">
        <v>27.66</v>
      </c>
      <c r="C24" s="24">
        <v>30.8</v>
      </c>
      <c r="D24" s="24">
        <v>31.3</v>
      </c>
      <c r="E24" s="24">
        <v>36</v>
      </c>
      <c r="F24" s="24">
        <v>35.44</v>
      </c>
      <c r="G24" s="24">
        <v>45.23</v>
      </c>
    </row>
    <row r="25" spans="1:7" ht="12.75">
      <c r="A25" s="1" t="s">
        <v>2</v>
      </c>
      <c r="B25" s="24">
        <v>27.32</v>
      </c>
      <c r="C25" s="24">
        <v>31.09</v>
      </c>
      <c r="D25" s="24">
        <v>26.49</v>
      </c>
      <c r="E25" s="24">
        <v>32.85</v>
      </c>
      <c r="F25" s="24">
        <v>43.93</v>
      </c>
      <c r="G25" s="24">
        <v>57.5</v>
      </c>
    </row>
    <row r="26" spans="1:7" ht="12.75">
      <c r="A26" s="1" t="s">
        <v>32</v>
      </c>
      <c r="B26" s="24">
        <v>24.17</v>
      </c>
      <c r="C26" s="24">
        <v>24.73</v>
      </c>
      <c r="D26" s="24">
        <v>24.04</v>
      </c>
      <c r="E26" s="24">
        <v>25.13</v>
      </c>
      <c r="F26" s="24">
        <v>27.05</v>
      </c>
      <c r="G26" s="24">
        <v>28.94</v>
      </c>
    </row>
    <row r="27" spans="2:7" ht="12.75">
      <c r="B27" s="24"/>
      <c r="C27" s="24"/>
      <c r="D27" s="24"/>
      <c r="E27" s="24"/>
      <c r="F27" s="24"/>
      <c r="G27" s="24"/>
    </row>
    <row r="28" spans="1:7" ht="12.75">
      <c r="A28" s="1" t="s">
        <v>34</v>
      </c>
      <c r="B28" s="24">
        <v>22.7</v>
      </c>
      <c r="C28" s="24">
        <v>21.63</v>
      </c>
      <c r="D28" s="24">
        <v>21.43</v>
      </c>
      <c r="E28" s="24">
        <v>24.4</v>
      </c>
      <c r="F28" s="24">
        <v>24.97</v>
      </c>
      <c r="G28" s="24">
        <v>28.63</v>
      </c>
    </row>
    <row r="29" spans="1:7" ht="12.75">
      <c r="A29" s="18"/>
      <c r="B29" s="18"/>
      <c r="C29" s="18"/>
      <c r="D29" s="18"/>
      <c r="E29" s="18"/>
      <c r="F29" s="18"/>
      <c r="G29" s="18"/>
    </row>
    <row r="31" spans="1:7" ht="12.75">
      <c r="A31" s="25" t="s">
        <v>35</v>
      </c>
      <c r="B31" s="26"/>
      <c r="C31" s="26"/>
      <c r="D31" s="26"/>
      <c r="E31" s="26"/>
      <c r="F31" s="26"/>
      <c r="G31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D6" sqref="D6"/>
    </sheetView>
  </sheetViews>
  <sheetFormatPr defaultColWidth="9.140625" defaultRowHeight="12.75"/>
  <cols>
    <col min="1" max="1" width="33.57421875" style="4" customWidth="1"/>
    <col min="2" max="3" width="10.421875" style="6" customWidth="1"/>
    <col min="4" max="4" width="12.421875" style="6" customWidth="1"/>
    <col min="5" max="5" width="9.140625" style="6" customWidth="1"/>
    <col min="6" max="16384" width="9.140625" style="1" customWidth="1"/>
  </cols>
  <sheetData>
    <row r="1" ht="12.75">
      <c r="A1" s="7" t="s">
        <v>189</v>
      </c>
    </row>
    <row r="2" ht="12.75">
      <c r="A2" s="8" t="s">
        <v>188</v>
      </c>
    </row>
    <row r="3" spans="1:5" ht="38.25">
      <c r="A3" s="30" t="s">
        <v>0</v>
      </c>
      <c r="B3" s="51" t="s">
        <v>190</v>
      </c>
      <c r="C3" s="52" t="s">
        <v>22</v>
      </c>
      <c r="D3" s="51" t="s">
        <v>191</v>
      </c>
      <c r="E3" s="52" t="s">
        <v>22</v>
      </c>
    </row>
    <row r="4" spans="1:5" ht="12.75">
      <c r="A4" s="4" t="s">
        <v>50</v>
      </c>
      <c r="B4" s="36">
        <v>1851</v>
      </c>
      <c r="C4" s="41">
        <f>(B4/B$49)*100</f>
        <v>12.163227756604021</v>
      </c>
      <c r="D4" s="36">
        <v>7768</v>
      </c>
      <c r="E4" s="41">
        <f>(D4/D$49)*100</f>
        <v>10.19221937938726</v>
      </c>
    </row>
    <row r="5" spans="1:5" ht="12.75">
      <c r="A5" s="4" t="s">
        <v>51</v>
      </c>
      <c r="B5" s="36">
        <v>992</v>
      </c>
      <c r="C5" s="41">
        <f aca="true" t="shared" si="0" ref="C5:E49">(B5/B$49)*100</f>
        <v>6.518596399001182</v>
      </c>
      <c r="D5" s="36">
        <v>2755</v>
      </c>
      <c r="E5" s="41">
        <f t="shared" si="0"/>
        <v>3.6147739946204815</v>
      </c>
    </row>
    <row r="6" spans="1:5" ht="12.75">
      <c r="A6" s="4" t="s">
        <v>52</v>
      </c>
      <c r="B6" s="36">
        <v>1342</v>
      </c>
      <c r="C6" s="41">
        <f t="shared" si="0"/>
        <v>8.818504402681034</v>
      </c>
      <c r="D6" s="36">
        <v>808</v>
      </c>
      <c r="E6" s="41">
        <f t="shared" si="0"/>
        <v>1.0601587613986747</v>
      </c>
    </row>
    <row r="7" spans="1:5" ht="12.75">
      <c r="A7" s="4" t="s">
        <v>53</v>
      </c>
      <c r="B7" s="36">
        <v>599</v>
      </c>
      <c r="C7" s="41">
        <f t="shared" si="0"/>
        <v>3.936128269154948</v>
      </c>
      <c r="D7" s="36">
        <v>1089</v>
      </c>
      <c r="E7" s="41">
        <f t="shared" si="0"/>
        <v>1.428852588073214</v>
      </c>
    </row>
    <row r="8" spans="1:5" s="3" customFormat="1" ht="13.5">
      <c r="A8" s="5" t="s">
        <v>158</v>
      </c>
      <c r="B8" s="42">
        <f>SUM(B4:B7)</f>
        <v>4784</v>
      </c>
      <c r="C8" s="43">
        <f>(B8/B$49)*100</f>
        <v>31.43645682744119</v>
      </c>
      <c r="D8" s="42">
        <f>SUM(D4:D7)</f>
        <v>12420</v>
      </c>
      <c r="E8" s="43">
        <f>(D8/D$49)*100</f>
        <v>16.29600472347963</v>
      </c>
    </row>
    <row r="9" spans="1:5" ht="12.75">
      <c r="A9" s="4" t="s">
        <v>54</v>
      </c>
      <c r="B9" s="36">
        <v>381</v>
      </c>
      <c r="C9" s="41">
        <f t="shared" si="0"/>
        <v>2.5036141411486397</v>
      </c>
      <c r="D9" s="36">
        <v>10785</v>
      </c>
      <c r="E9" s="41">
        <f t="shared" si="0"/>
        <v>14.15075772485731</v>
      </c>
    </row>
    <row r="10" spans="1:5" ht="12.75">
      <c r="A10" s="4" t="s">
        <v>55</v>
      </c>
      <c r="B10" s="36">
        <v>90</v>
      </c>
      <c r="C10" s="41">
        <f t="shared" si="0"/>
        <v>0.5914049152319621</v>
      </c>
      <c r="D10" s="36">
        <v>819</v>
      </c>
      <c r="E10" s="41">
        <f t="shared" si="0"/>
        <v>1.0745916158236568</v>
      </c>
    </row>
    <row r="11" spans="1:5" ht="12.75">
      <c r="A11" s="4" t="s">
        <v>56</v>
      </c>
      <c r="B11" s="36">
        <v>283</v>
      </c>
      <c r="C11" s="41">
        <f t="shared" si="0"/>
        <v>1.859639900118281</v>
      </c>
      <c r="D11" s="36">
        <v>559</v>
      </c>
      <c r="E11" s="41">
        <f t="shared" si="0"/>
        <v>0.7334514203240832</v>
      </c>
    </row>
    <row r="12" spans="1:5" ht="12.75">
      <c r="A12" s="4" t="s">
        <v>57</v>
      </c>
      <c r="B12" s="36">
        <v>89</v>
      </c>
      <c r="C12" s="41">
        <f t="shared" si="0"/>
        <v>0.5848337495071626</v>
      </c>
      <c r="D12" s="36">
        <v>533</v>
      </c>
      <c r="E12" s="41">
        <f t="shared" si="0"/>
        <v>0.6993374007741259</v>
      </c>
    </row>
    <row r="13" spans="1:5" ht="12.75">
      <c r="A13" s="4" t="s">
        <v>58</v>
      </c>
      <c r="B13" s="36">
        <v>422</v>
      </c>
      <c r="C13" s="41">
        <f t="shared" si="0"/>
        <v>2.7730319358654225</v>
      </c>
      <c r="D13" s="36">
        <v>3806</v>
      </c>
      <c r="E13" s="41">
        <f t="shared" si="0"/>
        <v>4.993767631043758</v>
      </c>
    </row>
    <row r="14" spans="1:5" ht="12.75">
      <c r="A14" s="4" t="s">
        <v>59</v>
      </c>
      <c r="B14" s="36">
        <v>593</v>
      </c>
      <c r="C14" s="41">
        <f t="shared" si="0"/>
        <v>3.8967012748061505</v>
      </c>
      <c r="D14" s="36">
        <v>1238</v>
      </c>
      <c r="E14" s="41">
        <f t="shared" si="0"/>
        <v>1.6243521616479695</v>
      </c>
    </row>
    <row r="15" spans="1:5" ht="12.75">
      <c r="A15" s="4" t="s">
        <v>60</v>
      </c>
      <c r="B15" s="36">
        <v>284</v>
      </c>
      <c r="C15" s="41">
        <f t="shared" si="0"/>
        <v>1.8662110658430806</v>
      </c>
      <c r="D15" s="36">
        <v>1101</v>
      </c>
      <c r="E15" s="41">
        <f t="shared" si="0"/>
        <v>1.4445975201731942</v>
      </c>
    </row>
    <row r="16" spans="1:5" s="3" customFormat="1" ht="13.5">
      <c r="A16" s="5" t="s">
        <v>159</v>
      </c>
      <c r="B16" s="42">
        <f>SUM(B9:B15)</f>
        <v>2142</v>
      </c>
      <c r="C16" s="43">
        <f>(B16/B$49)*100</f>
        <v>14.075436982520701</v>
      </c>
      <c r="D16" s="42">
        <f>SUM(D9:D15)</f>
        <v>18841</v>
      </c>
      <c r="E16" s="43">
        <f>(D16/D$49)*100</f>
        <v>24.7208554746441</v>
      </c>
    </row>
    <row r="17" spans="1:5" ht="13.5">
      <c r="A17" s="5" t="s">
        <v>61</v>
      </c>
      <c r="B17" s="42">
        <v>141</v>
      </c>
      <c r="C17" s="43">
        <f t="shared" si="0"/>
        <v>0.9265343671967408</v>
      </c>
      <c r="D17" s="42">
        <v>1875</v>
      </c>
      <c r="E17" s="43">
        <f t="shared" si="0"/>
        <v>2.4601456406219246</v>
      </c>
    </row>
    <row r="18" spans="1:5" ht="13.5">
      <c r="A18" s="5" t="s">
        <v>192</v>
      </c>
      <c r="B18" s="42">
        <v>24</v>
      </c>
      <c r="C18" s="43">
        <f t="shared" si="0"/>
        <v>0.1577079773951899</v>
      </c>
      <c r="D18" s="42">
        <v>56</v>
      </c>
      <c r="E18" s="43">
        <f t="shared" si="0"/>
        <v>0.07347634979990816</v>
      </c>
    </row>
    <row r="19" spans="1:5" ht="13.5">
      <c r="A19" s="5" t="s">
        <v>62</v>
      </c>
      <c r="B19" s="42">
        <v>47</v>
      </c>
      <c r="C19" s="43">
        <f t="shared" si="0"/>
        <v>0.3088447890655802</v>
      </c>
      <c r="D19" s="42">
        <v>128</v>
      </c>
      <c r="E19" s="43">
        <f t="shared" si="0"/>
        <v>0.16794594239979008</v>
      </c>
    </row>
    <row r="20" spans="1:5" ht="13.5">
      <c r="A20" s="5" t="s">
        <v>63</v>
      </c>
      <c r="B20" s="42">
        <v>754</v>
      </c>
      <c r="C20" s="43">
        <f t="shared" si="0"/>
        <v>4.954658956498883</v>
      </c>
      <c r="D20" s="42">
        <v>315</v>
      </c>
      <c r="E20" s="43">
        <f t="shared" si="0"/>
        <v>0.41330446762448336</v>
      </c>
    </row>
    <row r="21" spans="1:5" ht="12.75">
      <c r="A21" s="4" t="s">
        <v>64</v>
      </c>
      <c r="B21" s="36">
        <v>1959</v>
      </c>
      <c r="C21" s="41">
        <f t="shared" si="0"/>
        <v>12.872913654882376</v>
      </c>
      <c r="D21" s="36">
        <v>9195</v>
      </c>
      <c r="E21" s="41">
        <f t="shared" si="0"/>
        <v>12.064554221609919</v>
      </c>
    </row>
    <row r="22" spans="1:5" ht="12.75">
      <c r="A22" s="4" t="s">
        <v>65</v>
      </c>
      <c r="B22" s="36">
        <v>191</v>
      </c>
      <c r="C22" s="41">
        <f t="shared" si="0"/>
        <v>1.2550926534367197</v>
      </c>
      <c r="D22" s="36">
        <v>650</v>
      </c>
      <c r="E22" s="41">
        <f t="shared" si="0"/>
        <v>0.852850488748934</v>
      </c>
    </row>
    <row r="23" spans="1:5" ht="12.75">
      <c r="A23" s="4" t="s">
        <v>66</v>
      </c>
      <c r="B23" s="36">
        <v>47</v>
      </c>
      <c r="C23" s="41">
        <f t="shared" si="0"/>
        <v>0.3088447890655802</v>
      </c>
      <c r="D23" s="36">
        <v>174</v>
      </c>
      <c r="E23" s="41">
        <f t="shared" si="0"/>
        <v>0.2283015154497146</v>
      </c>
    </row>
    <row r="24" spans="1:5" s="3" customFormat="1" ht="13.5">
      <c r="A24" s="5" t="s">
        <v>160</v>
      </c>
      <c r="B24" s="42">
        <f>SUM(B21:B23)</f>
        <v>2197</v>
      </c>
      <c r="C24" s="43">
        <f>(B24/B$49)*100</f>
        <v>14.436851097384675</v>
      </c>
      <c r="D24" s="42">
        <f>SUM(D21:D23)</f>
        <v>10019</v>
      </c>
      <c r="E24" s="43">
        <f>(D24/D$49)*100</f>
        <v>13.145706225808567</v>
      </c>
    </row>
    <row r="25" spans="1:5" s="3" customFormat="1" ht="12.75" customHeight="1">
      <c r="A25" s="35" t="s">
        <v>67</v>
      </c>
      <c r="B25" s="42">
        <v>24</v>
      </c>
      <c r="C25" s="43">
        <f t="shared" si="0"/>
        <v>0.1577079773951899</v>
      </c>
      <c r="D25" s="42">
        <v>94</v>
      </c>
      <c r="E25" s="43">
        <f t="shared" si="0"/>
        <v>0.12333530144984584</v>
      </c>
    </row>
    <row r="26" spans="1:5" ht="12.75">
      <c r="A26" s="4" t="s">
        <v>68</v>
      </c>
      <c r="B26" s="36">
        <v>110</v>
      </c>
      <c r="C26" s="41">
        <f t="shared" si="0"/>
        <v>0.7228282297279538</v>
      </c>
      <c r="D26" s="36">
        <v>913</v>
      </c>
      <c r="E26" s="41">
        <f t="shared" si="0"/>
        <v>1.1979269172735028</v>
      </c>
    </row>
    <row r="27" spans="1:5" ht="12.75">
      <c r="A27" s="4" t="s">
        <v>69</v>
      </c>
      <c r="B27" s="36">
        <v>495</v>
      </c>
      <c r="C27" s="41">
        <f t="shared" si="0"/>
        <v>3.2527270337757916</v>
      </c>
      <c r="D27" s="36">
        <v>1048</v>
      </c>
      <c r="E27" s="41">
        <f t="shared" si="0"/>
        <v>1.3750574033982812</v>
      </c>
    </row>
    <row r="28" spans="1:5" ht="12.75">
      <c r="A28" s="4" t="s">
        <v>70</v>
      </c>
      <c r="B28" s="36">
        <v>147</v>
      </c>
      <c r="C28" s="41">
        <f t="shared" si="0"/>
        <v>0.9659613615455382</v>
      </c>
      <c r="D28" s="36">
        <v>349</v>
      </c>
      <c r="E28" s="41">
        <f t="shared" si="0"/>
        <v>0.45791510857442763</v>
      </c>
    </row>
    <row r="29" spans="1:5" ht="12.75">
      <c r="A29" s="4" t="s">
        <v>71</v>
      </c>
      <c r="B29" s="36">
        <v>41</v>
      </c>
      <c r="C29" s="41">
        <f t="shared" si="0"/>
        <v>0.26941779471678273</v>
      </c>
      <c r="D29" s="36">
        <v>280</v>
      </c>
      <c r="E29" s="41">
        <f t="shared" si="0"/>
        <v>0.3673817489995408</v>
      </c>
    </row>
    <row r="30" spans="1:5" s="3" customFormat="1" ht="13.5">
      <c r="A30" s="5" t="s">
        <v>161</v>
      </c>
      <c r="B30" s="42">
        <f>SUM(B26:B29)</f>
        <v>793</v>
      </c>
      <c r="C30" s="43">
        <f t="shared" si="0"/>
        <v>5.210934419766067</v>
      </c>
      <c r="D30" s="42">
        <f>SUM(D26:D29)</f>
        <v>2590</v>
      </c>
      <c r="E30" s="43">
        <f t="shared" si="0"/>
        <v>3.3982811782457523</v>
      </c>
    </row>
    <row r="31" spans="1:5" ht="12.75">
      <c r="A31" s="4" t="s">
        <v>193</v>
      </c>
      <c r="B31" s="36">
        <v>951</v>
      </c>
      <c r="C31" s="41">
        <f t="shared" si="0"/>
        <v>6.2491786042844</v>
      </c>
      <c r="D31" s="36">
        <v>9444</v>
      </c>
      <c r="E31" s="41">
        <f t="shared" si="0"/>
        <v>12.39126156268451</v>
      </c>
    </row>
    <row r="32" spans="1:5" ht="12.75">
      <c r="A32" s="4" t="s">
        <v>72</v>
      </c>
      <c r="B32" s="36">
        <v>1484</v>
      </c>
      <c r="C32" s="41">
        <f t="shared" si="0"/>
        <v>9.751609935602575</v>
      </c>
      <c r="D32" s="36">
        <v>9586</v>
      </c>
      <c r="E32" s="41">
        <f t="shared" si="0"/>
        <v>12.577576592534278</v>
      </c>
    </row>
    <row r="33" spans="1:5" ht="12.75">
      <c r="A33" s="4" t="s">
        <v>73</v>
      </c>
      <c r="B33" s="36">
        <v>135</v>
      </c>
      <c r="C33" s="41">
        <f t="shared" si="0"/>
        <v>0.8871073728479432</v>
      </c>
      <c r="D33" s="36">
        <v>1345</v>
      </c>
      <c r="E33" s="41">
        <f t="shared" si="0"/>
        <v>1.7647444728727941</v>
      </c>
    </row>
    <row r="34" spans="1:5" ht="12.75">
      <c r="A34" s="4" t="s">
        <v>74</v>
      </c>
      <c r="B34" s="36">
        <v>44</v>
      </c>
      <c r="C34" s="41">
        <f t="shared" si="0"/>
        <v>0.2891312918911815</v>
      </c>
      <c r="D34" s="36">
        <v>300</v>
      </c>
      <c r="E34" s="41">
        <f t="shared" si="0"/>
        <v>0.39362330249950794</v>
      </c>
    </row>
    <row r="35" spans="1:5" ht="12.75">
      <c r="A35" s="4" t="s">
        <v>75</v>
      </c>
      <c r="B35" s="36">
        <v>282</v>
      </c>
      <c r="C35" s="41">
        <f t="shared" si="0"/>
        <v>1.8530687343934815</v>
      </c>
      <c r="D35" s="36">
        <v>1268</v>
      </c>
      <c r="E35" s="41">
        <f t="shared" si="0"/>
        <v>1.6637144918979205</v>
      </c>
    </row>
    <row r="36" spans="1:5" s="3" customFormat="1" ht="13.5">
      <c r="A36" s="5" t="s">
        <v>162</v>
      </c>
      <c r="B36" s="42">
        <f>SUM(B31:B35)</f>
        <v>2896</v>
      </c>
      <c r="C36" s="43">
        <f t="shared" si="0"/>
        <v>19.03009593901958</v>
      </c>
      <c r="D36" s="42">
        <f>SUM(D31:D35)</f>
        <v>21943</v>
      </c>
      <c r="E36" s="43">
        <f t="shared" si="0"/>
        <v>28.790920422489013</v>
      </c>
    </row>
    <row r="37" spans="1:5" ht="12.75">
      <c r="A37" s="4" t="s">
        <v>76</v>
      </c>
      <c r="B37" s="36">
        <v>351</v>
      </c>
      <c r="C37" s="41">
        <f t="shared" si="0"/>
        <v>2.3064791694046525</v>
      </c>
      <c r="D37" s="36">
        <v>585</v>
      </c>
      <c r="E37" s="41">
        <f t="shared" si="0"/>
        <v>0.7675654398740406</v>
      </c>
    </row>
    <row r="38" spans="1:5" ht="12.75">
      <c r="A38" s="4" t="s">
        <v>77</v>
      </c>
      <c r="B38" s="36">
        <v>86</v>
      </c>
      <c r="C38" s="41">
        <f t="shared" si="0"/>
        <v>0.5651202523327639</v>
      </c>
      <c r="D38" s="36">
        <v>253</v>
      </c>
      <c r="E38" s="41">
        <f t="shared" si="0"/>
        <v>0.331955651774585</v>
      </c>
    </row>
    <row r="39" spans="1:5" ht="12.75" customHeight="1">
      <c r="A39" s="28" t="s">
        <v>78</v>
      </c>
      <c r="B39" s="36">
        <v>322</v>
      </c>
      <c r="C39" s="41">
        <f t="shared" si="0"/>
        <v>2.1159153633854646</v>
      </c>
      <c r="D39" s="36">
        <v>6212</v>
      </c>
      <c r="E39" s="41">
        <f t="shared" si="0"/>
        <v>8.150626517089812</v>
      </c>
    </row>
    <row r="40" spans="1:5" s="3" customFormat="1" ht="12.75" customHeight="1">
      <c r="A40" s="35" t="s">
        <v>163</v>
      </c>
      <c r="B40" s="42">
        <f>SUM(B37:B39)</f>
        <v>759</v>
      </c>
      <c r="C40" s="43">
        <f t="shared" si="0"/>
        <v>4.987514785122881</v>
      </c>
      <c r="D40" s="42">
        <f>SUM(D37:D39)</f>
        <v>7050</v>
      </c>
      <c r="E40" s="43">
        <f t="shared" si="0"/>
        <v>9.250147608738438</v>
      </c>
    </row>
    <row r="41" spans="1:5" s="3" customFormat="1" ht="13.5">
      <c r="A41" s="5" t="s">
        <v>79</v>
      </c>
      <c r="B41" s="42">
        <v>62</v>
      </c>
      <c r="C41" s="43">
        <f t="shared" si="0"/>
        <v>0.40741227493757387</v>
      </c>
      <c r="D41" s="42">
        <v>137</v>
      </c>
      <c r="E41" s="43">
        <f t="shared" si="0"/>
        <v>0.1797546414747753</v>
      </c>
    </row>
    <row r="42" spans="1:5" s="3" customFormat="1" ht="13.5">
      <c r="A42" s="5" t="s">
        <v>80</v>
      </c>
      <c r="B42" s="42">
        <v>33</v>
      </c>
      <c r="C42" s="43">
        <f t="shared" si="0"/>
        <v>0.2168484689183861</v>
      </c>
      <c r="D42" s="42">
        <v>112</v>
      </c>
      <c r="E42" s="43">
        <f t="shared" si="0"/>
        <v>0.14695269959981633</v>
      </c>
    </row>
    <row r="43" spans="1:5" ht="12.75">
      <c r="A43" s="4" t="s">
        <v>81</v>
      </c>
      <c r="B43" s="36">
        <v>1</v>
      </c>
      <c r="C43" s="41">
        <f t="shared" si="0"/>
        <v>0.006571165724799579</v>
      </c>
      <c r="D43" s="36">
        <v>19</v>
      </c>
      <c r="E43" s="41">
        <f t="shared" si="0"/>
        <v>0.02492947582496884</v>
      </c>
    </row>
    <row r="44" spans="1:5" ht="12.75">
      <c r="A44" s="4" t="s">
        <v>82</v>
      </c>
      <c r="B44" s="36">
        <v>4</v>
      </c>
      <c r="C44" s="41">
        <f t="shared" si="0"/>
        <v>0.026284662899198317</v>
      </c>
      <c r="D44" s="36">
        <v>15</v>
      </c>
      <c r="E44" s="41">
        <f t="shared" si="0"/>
        <v>0.0196811651249754</v>
      </c>
    </row>
    <row r="45" spans="1:5" ht="12.75">
      <c r="A45" s="4" t="s">
        <v>83</v>
      </c>
      <c r="B45" s="36">
        <v>5</v>
      </c>
      <c r="C45" s="41">
        <f t="shared" si="0"/>
        <v>0.0328558286239979</v>
      </c>
      <c r="D45" s="36">
        <v>24</v>
      </c>
      <c r="E45" s="41">
        <f t="shared" si="0"/>
        <v>0.03148986419996064</v>
      </c>
    </row>
    <row r="46" spans="1:5" s="3" customFormat="1" ht="13.5">
      <c r="A46" s="5" t="s">
        <v>164</v>
      </c>
      <c r="B46" s="42">
        <f>SUM(B43:B45)</f>
        <v>10</v>
      </c>
      <c r="C46" s="43">
        <f t="shared" si="0"/>
        <v>0.0657116572479958</v>
      </c>
      <c r="D46" s="42">
        <f>SUM(D43:D45)</f>
        <v>58</v>
      </c>
      <c r="E46" s="43">
        <f t="shared" si="0"/>
        <v>0.07610050514990488</v>
      </c>
    </row>
    <row r="47" spans="1:5" s="3" customFormat="1" ht="13.5">
      <c r="A47" s="5" t="s">
        <v>84</v>
      </c>
      <c r="B47" s="42">
        <v>530</v>
      </c>
      <c r="C47" s="43">
        <f t="shared" si="0"/>
        <v>3.4827178341437772</v>
      </c>
      <c r="D47" s="42">
        <v>511</v>
      </c>
      <c r="E47" s="43">
        <f t="shared" si="0"/>
        <v>0.6704716919241619</v>
      </c>
    </row>
    <row r="48" spans="1:5" s="3" customFormat="1" ht="13.5">
      <c r="A48" s="5" t="s">
        <v>85</v>
      </c>
      <c r="B48" s="42">
        <v>22</v>
      </c>
      <c r="C48" s="43">
        <f t="shared" si="0"/>
        <v>0.14456564594559074</v>
      </c>
      <c r="D48" s="42">
        <v>66</v>
      </c>
      <c r="E48" s="43">
        <f t="shared" si="0"/>
        <v>0.08659712654989175</v>
      </c>
    </row>
    <row r="49" spans="1:5" s="3" customFormat="1" ht="13.5">
      <c r="A49" s="29" t="s">
        <v>3</v>
      </c>
      <c r="B49" s="44">
        <f>B8+B16+B17+B18+B19+B20+B24+B25+B30+B36+B40+B41+B42+B46+B47+B48</f>
        <v>15218</v>
      </c>
      <c r="C49" s="45">
        <f t="shared" si="0"/>
        <v>100</v>
      </c>
      <c r="D49" s="44">
        <f>D8+D16+D17+D18+D19+D20+D24+D25+D30+D36+D40+D41+D42+D46+D47+D48</f>
        <v>76215</v>
      </c>
      <c r="E49" s="45">
        <f t="shared" si="0"/>
        <v>100</v>
      </c>
    </row>
    <row r="50" spans="1:5" s="9" customFormat="1" ht="13.5">
      <c r="A50" s="13"/>
      <c r="B50" s="14"/>
      <c r="C50" s="15"/>
      <c r="D50" s="14"/>
      <c r="E50" s="15"/>
    </row>
    <row r="51" ht="12.75">
      <c r="A51" s="7" t="s">
        <v>199</v>
      </c>
    </row>
    <row r="52" ht="12.75">
      <c r="A52" s="8" t="s">
        <v>188</v>
      </c>
    </row>
    <row r="53" spans="1:5" ht="38.25">
      <c r="A53" s="30" t="s">
        <v>0</v>
      </c>
      <c r="B53" s="51" t="s">
        <v>190</v>
      </c>
      <c r="C53" s="52" t="s">
        <v>22</v>
      </c>
      <c r="D53" s="51" t="s">
        <v>191</v>
      </c>
      <c r="E53" s="52" t="s">
        <v>22</v>
      </c>
    </row>
    <row r="54" spans="1:5" ht="12.75">
      <c r="A54" s="4" t="s">
        <v>106</v>
      </c>
      <c r="B54" s="36">
        <v>82</v>
      </c>
      <c r="C54" s="41">
        <f>(B54/B$98)*100</f>
        <v>0.6957407093161377</v>
      </c>
      <c r="D54" s="36">
        <v>629</v>
      </c>
      <c r="E54" s="41">
        <f>(D54/D$98)*100</f>
        <v>2.6937901498929335</v>
      </c>
    </row>
    <row r="55" spans="1:5" ht="12.75">
      <c r="A55" s="4" t="s">
        <v>107</v>
      </c>
      <c r="B55" s="36">
        <v>19</v>
      </c>
      <c r="C55" s="41">
        <f aca="true" t="shared" si="1" ref="C55:E98">(B55/B$98)*100</f>
        <v>0.16120821313422706</v>
      </c>
      <c r="D55" s="36">
        <v>136</v>
      </c>
      <c r="E55" s="41">
        <f t="shared" si="1"/>
        <v>0.582441113490364</v>
      </c>
    </row>
    <row r="56" spans="1:5" ht="12.75">
      <c r="A56" s="4" t="s">
        <v>108</v>
      </c>
      <c r="B56" s="36">
        <v>164</v>
      </c>
      <c r="C56" s="41">
        <f t="shared" si="1"/>
        <v>1.3914814186322755</v>
      </c>
      <c r="D56" s="36">
        <v>166</v>
      </c>
      <c r="E56" s="41">
        <f t="shared" si="1"/>
        <v>0.7109207708779444</v>
      </c>
    </row>
    <row r="57" spans="1:5" s="3" customFormat="1" ht="13.5">
      <c r="A57" s="5" t="s">
        <v>171</v>
      </c>
      <c r="B57" s="42">
        <f>SUM(B54:B56)</f>
        <v>265</v>
      </c>
      <c r="C57" s="43">
        <f>(B57/B$98)*100</f>
        <v>2.2484303410826403</v>
      </c>
      <c r="D57" s="42">
        <f>SUM(D54:D56)</f>
        <v>931</v>
      </c>
      <c r="E57" s="43">
        <f>(D57/D$98)*100</f>
        <v>3.987152034261242</v>
      </c>
    </row>
    <row r="58" spans="1:5" ht="12.75">
      <c r="A58" s="4" t="s">
        <v>109</v>
      </c>
      <c r="B58" s="36">
        <v>66</v>
      </c>
      <c r="C58" s="41">
        <f t="shared" si="1"/>
        <v>0.5599864245715255</v>
      </c>
      <c r="D58" s="36">
        <v>213</v>
      </c>
      <c r="E58" s="41">
        <f t="shared" si="1"/>
        <v>0.9122055674518202</v>
      </c>
    </row>
    <row r="59" spans="1:5" ht="12.75">
      <c r="A59" s="4" t="s">
        <v>110</v>
      </c>
      <c r="B59" s="36">
        <v>107</v>
      </c>
      <c r="C59" s="41">
        <f t="shared" si="1"/>
        <v>0.9078567792295945</v>
      </c>
      <c r="D59" s="36">
        <v>362</v>
      </c>
      <c r="E59" s="41">
        <f t="shared" si="1"/>
        <v>1.5503211991434689</v>
      </c>
    </row>
    <row r="60" spans="1:5" ht="12.75">
      <c r="A60" s="4" t="s">
        <v>111</v>
      </c>
      <c r="B60" s="36">
        <v>133</v>
      </c>
      <c r="C60" s="41">
        <f t="shared" si="1"/>
        <v>1.1284574919395893</v>
      </c>
      <c r="D60" s="36">
        <v>199</v>
      </c>
      <c r="E60" s="41">
        <f t="shared" si="1"/>
        <v>0.8522483940042828</v>
      </c>
    </row>
    <row r="61" spans="1:5" ht="12.75">
      <c r="A61" s="4" t="s">
        <v>112</v>
      </c>
      <c r="B61" s="36">
        <v>157</v>
      </c>
      <c r="C61" s="41">
        <f t="shared" si="1"/>
        <v>1.3320889190565077</v>
      </c>
      <c r="D61" s="36">
        <v>255</v>
      </c>
      <c r="E61" s="41">
        <f t="shared" si="1"/>
        <v>1.0920770877944324</v>
      </c>
    </row>
    <row r="62" spans="1:5" s="3" customFormat="1" ht="13.5">
      <c r="A62" s="5" t="s">
        <v>172</v>
      </c>
      <c r="B62" s="42">
        <f>SUM(B58:B61)</f>
        <v>463</v>
      </c>
      <c r="C62" s="43">
        <f>(B62/B$98)*100</f>
        <v>3.928389614797217</v>
      </c>
      <c r="D62" s="42">
        <f>SUM(D58:D61)</f>
        <v>1029</v>
      </c>
      <c r="E62" s="43">
        <f>(D62/D$98)*100</f>
        <v>4.406852248394004</v>
      </c>
    </row>
    <row r="63" spans="1:5" ht="12.75">
      <c r="A63" s="4" t="s">
        <v>113</v>
      </c>
      <c r="B63" s="36">
        <v>143</v>
      </c>
      <c r="C63" s="41">
        <f t="shared" si="1"/>
        <v>1.213303919904972</v>
      </c>
      <c r="D63" s="36">
        <v>921</v>
      </c>
      <c r="E63" s="41">
        <f t="shared" si="1"/>
        <v>3.9443254817987152</v>
      </c>
    </row>
    <row r="64" spans="1:5" ht="12.75">
      <c r="A64" s="4" t="s">
        <v>114</v>
      </c>
      <c r="B64" s="36">
        <v>319</v>
      </c>
      <c r="C64" s="41">
        <f t="shared" si="1"/>
        <v>2.706601052095707</v>
      </c>
      <c r="D64" s="36">
        <v>503</v>
      </c>
      <c r="E64" s="41">
        <f t="shared" si="1"/>
        <v>2.1541755888650966</v>
      </c>
    </row>
    <row r="65" spans="1:5" ht="12.75">
      <c r="A65" s="4" t="s">
        <v>115</v>
      </c>
      <c r="B65" s="36">
        <v>71</v>
      </c>
      <c r="C65" s="41">
        <f t="shared" si="1"/>
        <v>0.6024096385542169</v>
      </c>
      <c r="D65" s="36">
        <v>61</v>
      </c>
      <c r="E65" s="41">
        <f t="shared" si="1"/>
        <v>0.26124197002141325</v>
      </c>
    </row>
    <row r="66" spans="1:5" s="3" customFormat="1" ht="13.5">
      <c r="A66" s="5" t="s">
        <v>173</v>
      </c>
      <c r="B66" s="42">
        <f>SUM(B63:B65)</f>
        <v>533</v>
      </c>
      <c r="C66" s="43">
        <f>(B66/B$98)*100</f>
        <v>4.522314610554896</v>
      </c>
      <c r="D66" s="42">
        <f>SUM(D63:D65)</f>
        <v>1485</v>
      </c>
      <c r="E66" s="43">
        <f>(D66/D$98)*100</f>
        <v>6.359743040685224</v>
      </c>
    </row>
    <row r="67" spans="1:5" s="3" customFormat="1" ht="13.5">
      <c r="A67" s="5" t="s">
        <v>116</v>
      </c>
      <c r="B67" s="42">
        <v>621</v>
      </c>
      <c r="C67" s="43">
        <f t="shared" si="1"/>
        <v>5.268963176650264</v>
      </c>
      <c r="D67" s="42">
        <v>342</v>
      </c>
      <c r="E67" s="43">
        <f t="shared" si="1"/>
        <v>1.4646680942184154</v>
      </c>
    </row>
    <row r="68" spans="1:5" ht="12.75">
      <c r="A68" s="4" t="s">
        <v>194</v>
      </c>
      <c r="B68" s="36">
        <v>1353</v>
      </c>
      <c r="C68" s="41">
        <f t="shared" si="1"/>
        <v>11.479721703716274</v>
      </c>
      <c r="D68" s="36">
        <v>1528</v>
      </c>
      <c r="E68" s="41">
        <f t="shared" si="1"/>
        <v>6.5438972162740905</v>
      </c>
    </row>
    <row r="69" spans="1:5" ht="12.75">
      <c r="A69" s="4" t="s">
        <v>195</v>
      </c>
      <c r="B69" s="36">
        <v>1231</v>
      </c>
      <c r="C69" s="41">
        <f t="shared" si="1"/>
        <v>10.444595282538604</v>
      </c>
      <c r="D69" s="36">
        <v>1669</v>
      </c>
      <c r="E69" s="41">
        <f t="shared" si="1"/>
        <v>7.147751605995717</v>
      </c>
    </row>
    <row r="70" spans="1:5" ht="12.75">
      <c r="A70" s="4" t="s">
        <v>117</v>
      </c>
      <c r="B70" s="36">
        <v>1250</v>
      </c>
      <c r="C70" s="41">
        <f t="shared" si="1"/>
        <v>10.605803495672832</v>
      </c>
      <c r="D70" s="36">
        <v>1703</v>
      </c>
      <c r="E70" s="41">
        <f t="shared" si="1"/>
        <v>7.293361884368308</v>
      </c>
    </row>
    <row r="71" spans="1:5" ht="12.75">
      <c r="A71" s="4" t="s">
        <v>118</v>
      </c>
      <c r="B71" s="36">
        <v>815</v>
      </c>
      <c r="C71" s="41">
        <f t="shared" si="1"/>
        <v>6.914983879178687</v>
      </c>
      <c r="D71" s="36">
        <v>991</v>
      </c>
      <c r="E71" s="41">
        <f t="shared" si="1"/>
        <v>4.244111349036403</v>
      </c>
    </row>
    <row r="72" spans="1:5" ht="12.75">
      <c r="A72" s="4" t="s">
        <v>119</v>
      </c>
      <c r="B72" s="36">
        <v>1300</v>
      </c>
      <c r="C72" s="41">
        <f t="shared" si="1"/>
        <v>11.030035635499745</v>
      </c>
      <c r="D72" s="36">
        <v>2487</v>
      </c>
      <c r="E72" s="41">
        <f t="shared" si="1"/>
        <v>10.650963597430408</v>
      </c>
    </row>
    <row r="73" spans="1:5" ht="12.75">
      <c r="A73" s="4" t="s">
        <v>120</v>
      </c>
      <c r="B73" s="36">
        <v>801</v>
      </c>
      <c r="C73" s="41">
        <f t="shared" si="1"/>
        <v>6.79619888002715</v>
      </c>
      <c r="D73" s="36">
        <v>463</v>
      </c>
      <c r="E73" s="41">
        <f t="shared" si="1"/>
        <v>1.9828693790149892</v>
      </c>
    </row>
    <row r="74" spans="1:5" ht="12.75">
      <c r="A74" s="4" t="s">
        <v>121</v>
      </c>
      <c r="B74" s="36">
        <v>432</v>
      </c>
      <c r="C74" s="41">
        <f t="shared" si="1"/>
        <v>3.6653656881045307</v>
      </c>
      <c r="D74" s="36">
        <v>574</v>
      </c>
      <c r="E74" s="41">
        <f t="shared" si="1"/>
        <v>2.4582441113490363</v>
      </c>
    </row>
    <row r="75" spans="1:5" s="3" customFormat="1" ht="13.5">
      <c r="A75" s="5" t="s">
        <v>174</v>
      </c>
      <c r="B75" s="42">
        <f>SUM(B68:B74)</f>
        <v>7182</v>
      </c>
      <c r="C75" s="43">
        <f>(B75/B$98)*100</f>
        <v>60.93670456473782</v>
      </c>
      <c r="D75" s="42">
        <f>SUM(D68:D74)</f>
        <v>9415</v>
      </c>
      <c r="E75" s="43">
        <f>(D75/D$98)*100</f>
        <v>40.32119914346895</v>
      </c>
    </row>
    <row r="76" spans="1:5" ht="12.75">
      <c r="A76" s="4" t="s">
        <v>196</v>
      </c>
      <c r="B76" s="36">
        <v>370</v>
      </c>
      <c r="C76" s="41">
        <f t="shared" si="1"/>
        <v>3.1393178347191584</v>
      </c>
      <c r="D76" s="36">
        <v>1103</v>
      </c>
      <c r="E76" s="41">
        <f t="shared" si="1"/>
        <v>4.7237687366167025</v>
      </c>
    </row>
    <row r="77" spans="1:5" ht="12.75">
      <c r="A77" s="4" t="s">
        <v>122</v>
      </c>
      <c r="B77" s="36">
        <v>62</v>
      </c>
      <c r="C77" s="41">
        <f t="shared" si="1"/>
        <v>0.5260478533853725</v>
      </c>
      <c r="D77" s="36">
        <v>64</v>
      </c>
      <c r="E77" s="41">
        <f t="shared" si="1"/>
        <v>0.2740899357601713</v>
      </c>
    </row>
    <row r="78" spans="1:5" ht="12.75">
      <c r="A78" s="4" t="s">
        <v>123</v>
      </c>
      <c r="B78" s="36">
        <v>65</v>
      </c>
      <c r="C78" s="41">
        <f t="shared" si="1"/>
        <v>0.5515017817749873</v>
      </c>
      <c r="D78" s="36">
        <v>166</v>
      </c>
      <c r="E78" s="41">
        <f t="shared" si="1"/>
        <v>0.7109207708779444</v>
      </c>
    </row>
    <row r="79" spans="1:5" s="3" customFormat="1" ht="13.5">
      <c r="A79" s="5" t="s">
        <v>175</v>
      </c>
      <c r="B79" s="42">
        <f>SUM(B76:B78)</f>
        <v>497</v>
      </c>
      <c r="C79" s="43">
        <f>(B79/B$98)*100</f>
        <v>4.216867469879518</v>
      </c>
      <c r="D79" s="42">
        <f>SUM(D76:D78)</f>
        <v>1333</v>
      </c>
      <c r="E79" s="43">
        <f>(D79/D$98)*100</f>
        <v>5.7087794432548185</v>
      </c>
    </row>
    <row r="80" spans="1:5" ht="12.75">
      <c r="A80" s="4" t="s">
        <v>124</v>
      </c>
      <c r="B80" s="36">
        <v>135</v>
      </c>
      <c r="C80" s="41">
        <f t="shared" si="1"/>
        <v>1.1454267775326659</v>
      </c>
      <c r="D80" s="36">
        <v>983</v>
      </c>
      <c r="E80" s="41">
        <f t="shared" si="1"/>
        <v>4.209850107066381</v>
      </c>
    </row>
    <row r="81" spans="1:5" ht="12.75">
      <c r="A81" s="4" t="s">
        <v>125</v>
      </c>
      <c r="B81" s="36">
        <v>90</v>
      </c>
      <c r="C81" s="41">
        <f t="shared" si="1"/>
        <v>0.763617851688444</v>
      </c>
      <c r="D81" s="36">
        <v>620</v>
      </c>
      <c r="E81" s="41">
        <f t="shared" si="1"/>
        <v>2.6552462526766596</v>
      </c>
    </row>
    <row r="82" spans="1:5" ht="12.75">
      <c r="A82" s="4" t="s">
        <v>126</v>
      </c>
      <c r="B82" s="36">
        <v>187</v>
      </c>
      <c r="C82" s="41">
        <f t="shared" si="1"/>
        <v>1.5866282029526557</v>
      </c>
      <c r="D82" s="36">
        <v>2200</v>
      </c>
      <c r="E82" s="41">
        <f t="shared" si="1"/>
        <v>9.421841541755889</v>
      </c>
    </row>
    <row r="83" spans="1:5" s="3" customFormat="1" ht="13.5">
      <c r="A83" s="5" t="s">
        <v>126</v>
      </c>
      <c r="B83" s="42">
        <f>SUM(B80:B82)</f>
        <v>412</v>
      </c>
      <c r="C83" s="43">
        <f>(B83/B$98)*100</f>
        <v>3.495672832173766</v>
      </c>
      <c r="D83" s="42">
        <f>SUM(D80:D82)</f>
        <v>3803</v>
      </c>
      <c r="E83" s="43">
        <f>(D83/D$98)*100</f>
        <v>16.28693790149893</v>
      </c>
    </row>
    <row r="84" spans="1:5" ht="12.75">
      <c r="A84" s="4" t="s">
        <v>127</v>
      </c>
      <c r="B84" s="36">
        <v>235</v>
      </c>
      <c r="C84" s="41">
        <f t="shared" si="1"/>
        <v>1.9938910571864925</v>
      </c>
      <c r="D84" s="36">
        <v>1161</v>
      </c>
      <c r="E84" s="41">
        <f t="shared" si="1"/>
        <v>4.972162740899358</v>
      </c>
    </row>
    <row r="85" spans="1:5" ht="12.75">
      <c r="A85" s="4" t="s">
        <v>128</v>
      </c>
      <c r="B85" s="36">
        <v>455</v>
      </c>
      <c r="C85" s="41">
        <f t="shared" si="1"/>
        <v>3.860512472424911</v>
      </c>
      <c r="D85" s="36">
        <v>1202</v>
      </c>
      <c r="E85" s="41">
        <f t="shared" si="1"/>
        <v>5.147751605995717</v>
      </c>
    </row>
    <row r="86" spans="1:5" ht="12.75">
      <c r="A86" s="4" t="s">
        <v>129</v>
      </c>
      <c r="B86" s="36">
        <v>98</v>
      </c>
      <c r="C86" s="41">
        <f t="shared" si="1"/>
        <v>0.83149499406075</v>
      </c>
      <c r="D86" s="36">
        <v>516</v>
      </c>
      <c r="E86" s="41">
        <f t="shared" si="1"/>
        <v>2.209850107066381</v>
      </c>
    </row>
    <row r="87" spans="1:5" ht="12.75">
      <c r="A87" s="4" t="s">
        <v>130</v>
      </c>
      <c r="B87" s="36">
        <v>132</v>
      </c>
      <c r="C87" s="41">
        <f t="shared" si="1"/>
        <v>1.119972849143051</v>
      </c>
      <c r="D87" s="36">
        <v>1100</v>
      </c>
      <c r="E87" s="41">
        <f t="shared" si="1"/>
        <v>4.710920770877944</v>
      </c>
    </row>
    <row r="88" spans="1:5" s="3" customFormat="1" ht="13.5">
      <c r="A88" s="5" t="s">
        <v>167</v>
      </c>
      <c r="B88" s="42">
        <f>SUM(B84:B87)</f>
        <v>920</v>
      </c>
      <c r="C88" s="43">
        <f>(B88/B$98)*100</f>
        <v>7.805871372815204</v>
      </c>
      <c r="D88" s="42">
        <f>SUM(D84:D87)</f>
        <v>3979</v>
      </c>
      <c r="E88" s="43">
        <f>(D88/D$98)*100</f>
        <v>17.0406852248394</v>
      </c>
    </row>
    <row r="89" spans="1:5" ht="12.75">
      <c r="A89" s="4" t="s">
        <v>131</v>
      </c>
      <c r="B89" s="36">
        <v>66</v>
      </c>
      <c r="C89" s="41">
        <f t="shared" si="1"/>
        <v>0.5599864245715255</v>
      </c>
      <c r="D89" s="36">
        <v>153</v>
      </c>
      <c r="E89" s="41">
        <f t="shared" si="1"/>
        <v>0.6552462526766595</v>
      </c>
    </row>
    <row r="90" spans="1:5" ht="12.75">
      <c r="A90" s="4" t="s">
        <v>132</v>
      </c>
      <c r="B90" s="36">
        <v>323</v>
      </c>
      <c r="C90" s="41">
        <f t="shared" si="1"/>
        <v>2.74053962328186</v>
      </c>
      <c r="D90" s="36">
        <v>398</v>
      </c>
      <c r="E90" s="41">
        <f t="shared" si="1"/>
        <v>1.7044967880085655</v>
      </c>
    </row>
    <row r="91" spans="1:5" s="3" customFormat="1" ht="13.5">
      <c r="A91" s="5" t="s">
        <v>176</v>
      </c>
      <c r="B91" s="42">
        <f>SUM(B89:B90)</f>
        <v>389</v>
      </c>
      <c r="C91" s="43">
        <f>(B91/B$98)*100</f>
        <v>3.3005260478533853</v>
      </c>
      <c r="D91" s="42">
        <f>SUM(D89:D90)</f>
        <v>551</v>
      </c>
      <c r="E91" s="43">
        <f>(D91/D$98)*100</f>
        <v>2.359743040685225</v>
      </c>
    </row>
    <row r="92" spans="1:5" ht="12.75">
      <c r="A92" s="4" t="s">
        <v>133</v>
      </c>
      <c r="B92" s="36">
        <v>187</v>
      </c>
      <c r="C92" s="41">
        <f t="shared" si="1"/>
        <v>1.5866282029526557</v>
      </c>
      <c r="D92" s="36">
        <v>175</v>
      </c>
      <c r="E92" s="41">
        <f t="shared" si="1"/>
        <v>0.7494646680942184</v>
      </c>
    </row>
    <row r="93" spans="1:5" ht="12.75">
      <c r="A93" s="4" t="s">
        <v>134</v>
      </c>
      <c r="B93" s="36">
        <v>231</v>
      </c>
      <c r="C93" s="41">
        <f t="shared" si="1"/>
        <v>1.9599524860003394</v>
      </c>
      <c r="D93" s="36">
        <v>251</v>
      </c>
      <c r="E93" s="41">
        <f t="shared" si="1"/>
        <v>1.074946466809422</v>
      </c>
    </row>
    <row r="94" spans="1:5" ht="12.75">
      <c r="A94" s="4" t="s">
        <v>135</v>
      </c>
      <c r="B94" s="36">
        <v>3</v>
      </c>
      <c r="C94" s="41">
        <f t="shared" si="1"/>
        <v>0.0254539283896148</v>
      </c>
      <c r="D94" s="36">
        <v>2</v>
      </c>
      <c r="E94" s="41">
        <f t="shared" si="1"/>
        <v>0.008565310492505354</v>
      </c>
    </row>
    <row r="95" spans="1:5" ht="12.75">
      <c r="A95" s="4" t="s">
        <v>136</v>
      </c>
      <c r="B95" s="36">
        <v>53</v>
      </c>
      <c r="C95" s="41">
        <f t="shared" si="1"/>
        <v>0.4496860682165281</v>
      </c>
      <c r="D95" s="36">
        <v>42</v>
      </c>
      <c r="E95" s="41">
        <f t="shared" si="1"/>
        <v>0.17987152034261242</v>
      </c>
    </row>
    <row r="96" spans="1:5" s="3" customFormat="1" ht="13.5">
      <c r="A96" s="5" t="s">
        <v>177</v>
      </c>
      <c r="B96" s="42">
        <f>SUM(B92:B95)</f>
        <v>474</v>
      </c>
      <c r="C96" s="43">
        <f>(B96/B$98)*100</f>
        <v>4.0217206855591385</v>
      </c>
      <c r="D96" s="42">
        <f>SUM(D92:D95)</f>
        <v>470</v>
      </c>
      <c r="E96" s="43">
        <f>(D96/D$98)*100</f>
        <v>2.012847965738758</v>
      </c>
    </row>
    <row r="97" spans="1:5" s="3" customFormat="1" ht="13.5">
      <c r="A97" s="5" t="s">
        <v>197</v>
      </c>
      <c r="B97" s="42">
        <v>30</v>
      </c>
      <c r="C97" s="43">
        <f t="shared" si="1"/>
        <v>0.254539283896148</v>
      </c>
      <c r="D97" s="42">
        <v>12</v>
      </c>
      <c r="E97" s="43">
        <f t="shared" si="1"/>
        <v>0.05139186295503212</v>
      </c>
    </row>
    <row r="98" spans="1:5" s="3" customFormat="1" ht="13.5">
      <c r="A98" s="29" t="s">
        <v>3</v>
      </c>
      <c r="B98" s="44">
        <f>B57+B62+B66+B67+B75+B79+B83+B88+B91+B96+B97</f>
        <v>11786</v>
      </c>
      <c r="C98" s="45">
        <f t="shared" si="1"/>
        <v>100</v>
      </c>
      <c r="D98" s="44">
        <f>D57+D62+D66+D67+D75+D79+D83+D88+D91+D96+D97</f>
        <v>23350</v>
      </c>
      <c r="E98" s="45">
        <f t="shared" si="1"/>
        <v>100</v>
      </c>
    </row>
    <row r="99" spans="1:5" s="9" customFormat="1" ht="13.5">
      <c r="A99" s="5"/>
      <c r="B99" s="6"/>
      <c r="C99" s="6"/>
      <c r="D99" s="6"/>
      <c r="E99" s="11"/>
    </row>
    <row r="100" ht="12.75">
      <c r="A100" s="7" t="s">
        <v>198</v>
      </c>
    </row>
    <row r="101" ht="12.75">
      <c r="A101" s="8" t="s">
        <v>188</v>
      </c>
    </row>
    <row r="102" spans="1:5" ht="38.25">
      <c r="A102" s="30" t="s">
        <v>0</v>
      </c>
      <c r="B102" s="51" t="s">
        <v>190</v>
      </c>
      <c r="C102" s="52" t="s">
        <v>22</v>
      </c>
      <c r="D102" s="51" t="s">
        <v>191</v>
      </c>
      <c r="E102" s="52" t="s">
        <v>22</v>
      </c>
    </row>
    <row r="103" spans="1:5" ht="12.75">
      <c r="A103" s="4" t="s">
        <v>86</v>
      </c>
      <c r="B103" s="36">
        <v>287</v>
      </c>
      <c r="C103" s="41">
        <f>(B103/B$130)*100</f>
        <v>11.299212598425196</v>
      </c>
      <c r="D103" s="36">
        <v>1430</v>
      </c>
      <c r="E103" s="41">
        <f>(D103/D$130)*100</f>
        <v>31.848552338530066</v>
      </c>
    </row>
    <row r="104" spans="1:5" ht="12.75">
      <c r="A104" s="4" t="s">
        <v>87</v>
      </c>
      <c r="B104" s="36">
        <v>0</v>
      </c>
      <c r="C104" s="41">
        <f aca="true" t="shared" si="2" ref="C104:E129">(B104/B$130)*100</f>
        <v>0</v>
      </c>
      <c r="D104" s="36">
        <v>1</v>
      </c>
      <c r="E104" s="41">
        <f t="shared" si="2"/>
        <v>0.022271714922048998</v>
      </c>
    </row>
    <row r="105" spans="1:5" ht="12.75">
      <c r="A105" s="4" t="s">
        <v>88</v>
      </c>
      <c r="B105" s="36">
        <v>170</v>
      </c>
      <c r="C105" s="41">
        <f t="shared" si="2"/>
        <v>6.692913385826772</v>
      </c>
      <c r="D105" s="36">
        <v>16</v>
      </c>
      <c r="E105" s="41">
        <f t="shared" si="2"/>
        <v>0.35634743875278396</v>
      </c>
    </row>
    <row r="106" spans="1:5" s="3" customFormat="1" ht="13.5">
      <c r="A106" s="5" t="s">
        <v>167</v>
      </c>
      <c r="B106" s="42">
        <f>SUM(B103:B105)</f>
        <v>457</v>
      </c>
      <c r="C106" s="43">
        <f>(B106/B$130)*100</f>
        <v>17.99212598425197</v>
      </c>
      <c r="D106" s="42">
        <f>SUM(D103:D105)</f>
        <v>1447</v>
      </c>
      <c r="E106" s="43">
        <f>(D106/D$130)*100</f>
        <v>32.227171492204896</v>
      </c>
    </row>
    <row r="107" spans="1:5" ht="12.75">
      <c r="A107" s="4" t="s">
        <v>89</v>
      </c>
      <c r="B107" s="36">
        <v>1020</v>
      </c>
      <c r="C107" s="41">
        <f t="shared" si="2"/>
        <v>40.15748031496063</v>
      </c>
      <c r="D107" s="36">
        <v>1986</v>
      </c>
      <c r="E107" s="41">
        <f t="shared" si="2"/>
        <v>44.231625835189305</v>
      </c>
    </row>
    <row r="108" spans="1:5" ht="12.75">
      <c r="A108" s="4" t="s">
        <v>165</v>
      </c>
      <c r="B108" s="36">
        <v>431</v>
      </c>
      <c r="C108" s="41">
        <f t="shared" si="2"/>
        <v>16.968503937007874</v>
      </c>
      <c r="D108" s="36">
        <v>274</v>
      </c>
      <c r="E108" s="41">
        <f t="shared" si="2"/>
        <v>6.102449888641425</v>
      </c>
    </row>
    <row r="109" spans="1:5" s="3" customFormat="1" ht="13.5">
      <c r="A109" s="5" t="s">
        <v>200</v>
      </c>
      <c r="B109" s="42">
        <f>SUM(B107:B108)</f>
        <v>1451</v>
      </c>
      <c r="C109" s="43">
        <f>(B109/B$130)*100</f>
        <v>57.12598425196851</v>
      </c>
      <c r="D109" s="42">
        <f>SUM(D107:D108)</f>
        <v>2260</v>
      </c>
      <c r="E109" s="43">
        <f>(D109/D$130)*100</f>
        <v>50.33407572383074</v>
      </c>
    </row>
    <row r="110" spans="1:5" ht="12.75">
      <c r="A110" s="4" t="s">
        <v>90</v>
      </c>
      <c r="B110" s="36">
        <v>2</v>
      </c>
      <c r="C110" s="41">
        <f t="shared" si="2"/>
        <v>0.07874015748031496</v>
      </c>
      <c r="D110" s="36">
        <v>13</v>
      </c>
      <c r="E110" s="41">
        <f t="shared" si="2"/>
        <v>0.289532293986637</v>
      </c>
    </row>
    <row r="111" spans="1:5" ht="12.75">
      <c r="A111" s="4" t="s">
        <v>91</v>
      </c>
      <c r="B111" s="36">
        <v>86</v>
      </c>
      <c r="C111" s="41">
        <f t="shared" si="2"/>
        <v>3.385826771653543</v>
      </c>
      <c r="D111" s="36">
        <v>127</v>
      </c>
      <c r="E111" s="41">
        <f t="shared" si="2"/>
        <v>2.8285077951002227</v>
      </c>
    </row>
    <row r="112" spans="1:5" ht="12.75">
      <c r="A112" s="4" t="s">
        <v>92</v>
      </c>
      <c r="B112" s="36">
        <v>16</v>
      </c>
      <c r="C112" s="41">
        <f t="shared" si="2"/>
        <v>0.6299212598425197</v>
      </c>
      <c r="D112" s="36">
        <v>87</v>
      </c>
      <c r="E112" s="41">
        <f t="shared" si="2"/>
        <v>1.9376391982182626</v>
      </c>
    </row>
    <row r="113" spans="1:5" s="3" customFormat="1" ht="13.5">
      <c r="A113" s="5" t="s">
        <v>166</v>
      </c>
      <c r="B113" s="42">
        <f>SUM(B110:B112)</f>
        <v>104</v>
      </c>
      <c r="C113" s="43">
        <f>(B113/B$130)*100</f>
        <v>4.094488188976378</v>
      </c>
      <c r="D113" s="42">
        <f>SUM(D110:D112)</f>
        <v>227</v>
      </c>
      <c r="E113" s="43">
        <f>(D113/D$130)*100</f>
        <v>5.055679287305122</v>
      </c>
    </row>
    <row r="114" spans="1:5" s="3" customFormat="1" ht="13.5">
      <c r="A114" s="5" t="s">
        <v>93</v>
      </c>
      <c r="B114" s="42">
        <v>169</v>
      </c>
      <c r="C114" s="43">
        <f t="shared" si="2"/>
        <v>6.653543307086614</v>
      </c>
      <c r="D114" s="42">
        <v>186</v>
      </c>
      <c r="E114" s="43">
        <f t="shared" si="2"/>
        <v>4.142538975501114</v>
      </c>
    </row>
    <row r="115" spans="1:5" ht="12.75">
      <c r="A115" s="4" t="s">
        <v>94</v>
      </c>
      <c r="B115" s="36">
        <v>36</v>
      </c>
      <c r="C115" s="41">
        <f t="shared" si="2"/>
        <v>1.4173228346456692</v>
      </c>
      <c r="D115" s="36">
        <v>107</v>
      </c>
      <c r="E115" s="41">
        <f t="shared" si="2"/>
        <v>2.3830734966592426</v>
      </c>
    </row>
    <row r="116" spans="1:5" ht="12.75">
      <c r="A116" s="4" t="s">
        <v>95</v>
      </c>
      <c r="B116" s="36">
        <v>3</v>
      </c>
      <c r="C116" s="41">
        <f t="shared" si="2"/>
        <v>0.11811023622047244</v>
      </c>
      <c r="D116" s="36">
        <v>52</v>
      </c>
      <c r="E116" s="41">
        <f t="shared" si="2"/>
        <v>1.158129175946548</v>
      </c>
    </row>
    <row r="117" spans="1:5" ht="12.75">
      <c r="A117" s="4" t="s">
        <v>96</v>
      </c>
      <c r="B117" s="36">
        <v>4</v>
      </c>
      <c r="C117" s="41">
        <f t="shared" si="2"/>
        <v>0.15748031496062992</v>
      </c>
      <c r="D117" s="36">
        <v>7</v>
      </c>
      <c r="E117" s="41">
        <f t="shared" si="2"/>
        <v>0.155902004454343</v>
      </c>
    </row>
    <row r="118" spans="1:5" s="3" customFormat="1" ht="13.5">
      <c r="A118" s="5" t="s">
        <v>168</v>
      </c>
      <c r="B118" s="42">
        <f>SUM(B115:B117)</f>
        <v>43</v>
      </c>
      <c r="C118" s="43">
        <f>(B118/B$130)*100</f>
        <v>1.6929133858267715</v>
      </c>
      <c r="D118" s="42">
        <f>SUM(D115:D117)</f>
        <v>166</v>
      </c>
      <c r="E118" s="43">
        <f>(D118/D$130)*100</f>
        <v>3.6971046770601332</v>
      </c>
    </row>
    <row r="119" spans="1:5" s="3" customFormat="1" ht="13.5">
      <c r="A119" s="5" t="s">
        <v>97</v>
      </c>
      <c r="B119" s="42">
        <v>188</v>
      </c>
      <c r="C119" s="43">
        <f t="shared" si="2"/>
        <v>7.4015748031496065</v>
      </c>
      <c r="D119" s="42">
        <v>148</v>
      </c>
      <c r="E119" s="43">
        <f t="shared" si="2"/>
        <v>3.2962138084632517</v>
      </c>
    </row>
    <row r="120" spans="1:5" ht="12.75">
      <c r="A120" s="4" t="s">
        <v>98</v>
      </c>
      <c r="B120" s="36">
        <v>2</v>
      </c>
      <c r="C120" s="41">
        <f t="shared" si="2"/>
        <v>0.07874015748031496</v>
      </c>
      <c r="D120" s="36">
        <v>20</v>
      </c>
      <c r="E120" s="41">
        <f t="shared" si="2"/>
        <v>0.4454342984409799</v>
      </c>
    </row>
    <row r="121" spans="1:5" ht="12.75">
      <c r="A121" s="4" t="s">
        <v>99</v>
      </c>
      <c r="B121" s="36">
        <v>0</v>
      </c>
      <c r="C121" s="41">
        <f t="shared" si="2"/>
        <v>0</v>
      </c>
      <c r="D121" s="36">
        <v>0</v>
      </c>
      <c r="E121" s="41">
        <f t="shared" si="2"/>
        <v>0</v>
      </c>
    </row>
    <row r="122" spans="1:5" s="3" customFormat="1" ht="13.5">
      <c r="A122" s="5" t="s">
        <v>169</v>
      </c>
      <c r="B122" s="42">
        <f>SUM(B120:B121)</f>
        <v>2</v>
      </c>
      <c r="C122" s="43">
        <f>(B122/B$130)*100</f>
        <v>0.07874015748031496</v>
      </c>
      <c r="D122" s="42">
        <f>SUM(D120:D121)</f>
        <v>20</v>
      </c>
      <c r="E122" s="43">
        <f>(D122/D$130)*100</f>
        <v>0.4454342984409799</v>
      </c>
    </row>
    <row r="123" spans="1:5" s="3" customFormat="1" ht="13.5">
      <c r="A123" s="5" t="s">
        <v>100</v>
      </c>
      <c r="B123" s="42">
        <v>47</v>
      </c>
      <c r="C123" s="43">
        <f t="shared" si="2"/>
        <v>1.8503937007874016</v>
      </c>
      <c r="D123" s="42">
        <v>16</v>
      </c>
      <c r="E123" s="43">
        <f t="shared" si="2"/>
        <v>0.35634743875278396</v>
      </c>
    </row>
    <row r="124" spans="1:5" ht="12.75">
      <c r="A124" s="4" t="s">
        <v>101</v>
      </c>
      <c r="B124" s="36">
        <v>34</v>
      </c>
      <c r="C124" s="41">
        <f t="shared" si="2"/>
        <v>1.3385826771653544</v>
      </c>
      <c r="D124" s="36">
        <v>13</v>
      </c>
      <c r="E124" s="41">
        <f t="shared" si="2"/>
        <v>0.289532293986637</v>
      </c>
    </row>
    <row r="125" spans="1:5" ht="12.75">
      <c r="A125" s="4" t="s">
        <v>102</v>
      </c>
      <c r="B125" s="36">
        <v>0</v>
      </c>
      <c r="C125" s="41">
        <f t="shared" si="2"/>
        <v>0</v>
      </c>
      <c r="D125" s="36">
        <v>0</v>
      </c>
      <c r="E125" s="41">
        <f t="shared" si="2"/>
        <v>0</v>
      </c>
    </row>
    <row r="126" spans="1:5" ht="12.75">
      <c r="A126" s="4" t="s">
        <v>103</v>
      </c>
      <c r="B126" s="36">
        <v>2</v>
      </c>
      <c r="C126" s="41">
        <f t="shared" si="2"/>
        <v>0.07874015748031496</v>
      </c>
      <c r="D126" s="36">
        <v>0</v>
      </c>
      <c r="E126" s="41">
        <f t="shared" si="2"/>
        <v>0</v>
      </c>
    </row>
    <row r="127" spans="1:5" s="3" customFormat="1" ht="13.5">
      <c r="A127" s="5" t="s">
        <v>170</v>
      </c>
      <c r="B127" s="42">
        <f>SUM(B124:B126)</f>
        <v>36</v>
      </c>
      <c r="C127" s="43">
        <f>(B127/B$130)*100</f>
        <v>1.4173228346456692</v>
      </c>
      <c r="D127" s="42">
        <f>SUM(D124:D126)</f>
        <v>13</v>
      </c>
      <c r="E127" s="43">
        <f>(D127/D$130)*100</f>
        <v>0.289532293986637</v>
      </c>
    </row>
    <row r="128" spans="1:5" s="3" customFormat="1" ht="13.5">
      <c r="A128" s="5" t="s">
        <v>104</v>
      </c>
      <c r="B128" s="42">
        <v>42</v>
      </c>
      <c r="C128" s="43">
        <f t="shared" si="2"/>
        <v>1.6535433070866141</v>
      </c>
      <c r="D128" s="42">
        <v>6</v>
      </c>
      <c r="E128" s="43">
        <f t="shared" si="2"/>
        <v>0.13363028953229397</v>
      </c>
    </row>
    <row r="129" spans="1:5" s="3" customFormat="1" ht="13.5">
      <c r="A129" s="5" t="s">
        <v>105</v>
      </c>
      <c r="B129" s="42">
        <v>1</v>
      </c>
      <c r="C129" s="43">
        <f t="shared" si="2"/>
        <v>0.03937007874015748</v>
      </c>
      <c r="D129" s="42">
        <v>1</v>
      </c>
      <c r="E129" s="43">
        <f t="shared" si="2"/>
        <v>0.022271714922048998</v>
      </c>
    </row>
    <row r="130" spans="1:5" s="3" customFormat="1" ht="13.5">
      <c r="A130" s="29" t="s">
        <v>3</v>
      </c>
      <c r="B130" s="44">
        <f>B106+B109+B113+B114+B118+B119+B122+B123+B127+B128+B129</f>
        <v>2540</v>
      </c>
      <c r="C130" s="45">
        <f>(B130/B$130)*100</f>
        <v>100</v>
      </c>
      <c r="D130" s="44">
        <f>D106+D109+D113+D114+D118+D119+D122+D123+D127+D128+D129</f>
        <v>4490</v>
      </c>
      <c r="E130" s="45">
        <f>(D130/D$130)*100</f>
        <v>100</v>
      </c>
    </row>
    <row r="131" spans="1:5" s="9" customFormat="1" ht="12.75">
      <c r="A131" s="10"/>
      <c r="B131" s="11"/>
      <c r="C131" s="11"/>
      <c r="D131" s="11"/>
      <c r="E131" s="11"/>
    </row>
  </sheetData>
  <printOptions/>
  <pageMargins left="0.75" right="0.75" top="1" bottom="1" header="0.5" footer="0.5"/>
  <pageSetup horizontalDpi="300" verticalDpi="300" orientation="portrait" paperSize="9" r:id="rId1"/>
  <rowBreaks count="3" manualBreakCount="3">
    <brk id="49" max="255" man="1"/>
    <brk id="98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D6" sqref="D6"/>
    </sheetView>
  </sheetViews>
  <sheetFormatPr defaultColWidth="9.140625" defaultRowHeight="12.75"/>
  <cols>
    <col min="1" max="1" width="34.28125" style="4" customWidth="1"/>
    <col min="2" max="3" width="11.57421875" style="6" customWidth="1"/>
    <col min="4" max="4" width="11.421875" style="6" customWidth="1"/>
    <col min="5" max="5" width="9.8515625" style="12" customWidth="1"/>
    <col min="6" max="6" width="9.8515625" style="0" customWidth="1"/>
    <col min="7" max="16384" width="9.140625" style="1" customWidth="1"/>
  </cols>
  <sheetData>
    <row r="1" spans="1:6" ht="12.75">
      <c r="A1" s="7" t="s">
        <v>204</v>
      </c>
      <c r="E1" s="6"/>
      <c r="F1" s="1"/>
    </row>
    <row r="2" spans="1:6" ht="12.75">
      <c r="A2" s="8" t="s">
        <v>203</v>
      </c>
      <c r="E2" s="6"/>
      <c r="F2" s="1"/>
    </row>
    <row r="3" spans="1:6" ht="51">
      <c r="A3" s="30" t="s">
        <v>21</v>
      </c>
      <c r="B3" s="51" t="s">
        <v>190</v>
      </c>
      <c r="C3" s="52" t="s">
        <v>22</v>
      </c>
      <c r="D3" s="51" t="s">
        <v>191</v>
      </c>
      <c r="E3" s="52" t="s">
        <v>22</v>
      </c>
      <c r="F3" s="1"/>
    </row>
    <row r="4" spans="1:5" ht="12.75">
      <c r="A4" s="1" t="s">
        <v>4</v>
      </c>
      <c r="B4" s="46">
        <v>271</v>
      </c>
      <c r="C4" s="47">
        <f>(B4/B$21)*100</f>
        <v>1.780785911420686</v>
      </c>
      <c r="D4" s="46">
        <v>1</v>
      </c>
      <c r="E4" s="47">
        <f>(D4/D$21)*100</f>
        <v>0.00131207767499836</v>
      </c>
    </row>
    <row r="5" spans="1:5" ht="12.75">
      <c r="A5" s="1" t="s">
        <v>5</v>
      </c>
      <c r="B5" s="46">
        <v>2234</v>
      </c>
      <c r="C5" s="47">
        <f aca="true" t="shared" si="0" ref="C5:E21">(B5/B$21)*100</f>
        <v>14.679984229202262</v>
      </c>
      <c r="D5" s="46">
        <v>33759</v>
      </c>
      <c r="E5" s="47">
        <f t="shared" si="0"/>
        <v>44.29443023026963</v>
      </c>
    </row>
    <row r="6" spans="1:5" ht="12.75">
      <c r="A6" s="1" t="s">
        <v>6</v>
      </c>
      <c r="B6" s="46">
        <v>803</v>
      </c>
      <c r="C6" s="47">
        <f t="shared" si="0"/>
        <v>5.276646077014062</v>
      </c>
      <c r="D6" s="46">
        <v>5070</v>
      </c>
      <c r="E6" s="47">
        <f t="shared" si="0"/>
        <v>6.652233812241684</v>
      </c>
    </row>
    <row r="7" spans="1:5" ht="12.75">
      <c r="A7" s="1" t="s">
        <v>7</v>
      </c>
      <c r="B7" s="46">
        <v>1008</v>
      </c>
      <c r="C7" s="47">
        <f t="shared" si="0"/>
        <v>6.6237350505979755</v>
      </c>
      <c r="D7" s="46">
        <v>6030</v>
      </c>
      <c r="E7" s="47">
        <f t="shared" si="0"/>
        <v>7.91182838024011</v>
      </c>
    </row>
    <row r="8" spans="1:5" ht="12.75">
      <c r="A8" s="1" t="s">
        <v>8</v>
      </c>
      <c r="B8" s="46">
        <v>1505</v>
      </c>
      <c r="C8" s="47">
        <f t="shared" si="0"/>
        <v>9.889604415823367</v>
      </c>
      <c r="D8" s="46">
        <v>4352</v>
      </c>
      <c r="E8" s="47">
        <f t="shared" si="0"/>
        <v>5.710162041592862</v>
      </c>
    </row>
    <row r="9" spans="1:5" ht="12.75">
      <c r="A9" s="1" t="s">
        <v>9</v>
      </c>
      <c r="B9" s="46">
        <v>5425</v>
      </c>
      <c r="C9" s="47">
        <f t="shared" si="0"/>
        <v>35.64857405703772</v>
      </c>
      <c r="D9" s="46">
        <v>12931</v>
      </c>
      <c r="E9" s="47">
        <f t="shared" si="0"/>
        <v>16.966476415403793</v>
      </c>
    </row>
    <row r="10" spans="1:5" ht="12.75">
      <c r="A10" s="1" t="s">
        <v>10</v>
      </c>
      <c r="B10" s="46">
        <v>825</v>
      </c>
      <c r="C10" s="47">
        <f t="shared" si="0"/>
        <v>5.4212117229596535</v>
      </c>
      <c r="D10" s="46">
        <v>133</v>
      </c>
      <c r="E10" s="47">
        <f t="shared" si="0"/>
        <v>0.17450633077478186</v>
      </c>
    </row>
    <row r="11" spans="1:5" ht="12.75">
      <c r="A11" s="1" t="s">
        <v>11</v>
      </c>
      <c r="B11" s="46">
        <v>967</v>
      </c>
      <c r="C11" s="47">
        <f t="shared" si="0"/>
        <v>6.354317255881194</v>
      </c>
      <c r="D11" s="46">
        <v>10838</v>
      </c>
      <c r="E11" s="47">
        <f t="shared" si="0"/>
        <v>14.220297841632224</v>
      </c>
    </row>
    <row r="12" spans="1:5" ht="12.75">
      <c r="A12" s="1" t="s">
        <v>12</v>
      </c>
      <c r="B12" s="46">
        <v>166</v>
      </c>
      <c r="C12" s="47">
        <f t="shared" si="0"/>
        <v>1.0908135103167302</v>
      </c>
      <c r="D12" s="46">
        <v>970</v>
      </c>
      <c r="E12" s="47">
        <f t="shared" si="0"/>
        <v>1.2727153447484092</v>
      </c>
    </row>
    <row r="13" spans="1:5" ht="12.75">
      <c r="A13" s="1" t="s">
        <v>13</v>
      </c>
      <c r="B13" s="46">
        <v>8</v>
      </c>
      <c r="C13" s="47">
        <f t="shared" si="0"/>
        <v>0.052569325798396634</v>
      </c>
      <c r="D13" s="46">
        <v>0</v>
      </c>
      <c r="E13" s="47">
        <f t="shared" si="0"/>
        <v>0</v>
      </c>
    </row>
    <row r="14" spans="1:5" ht="12.75">
      <c r="A14" s="1" t="s">
        <v>14</v>
      </c>
      <c r="B14" s="46">
        <v>4</v>
      </c>
      <c r="C14" s="47">
        <f t="shared" si="0"/>
        <v>0.026284662899198317</v>
      </c>
      <c r="D14" s="46">
        <v>16</v>
      </c>
      <c r="E14" s="47">
        <f t="shared" si="0"/>
        <v>0.02099324279997376</v>
      </c>
    </row>
    <row r="15" spans="1:5" ht="12.75">
      <c r="A15" s="1" t="s">
        <v>15</v>
      </c>
      <c r="B15" s="46">
        <v>91</v>
      </c>
      <c r="C15" s="47">
        <f t="shared" si="0"/>
        <v>0.5979760809567618</v>
      </c>
      <c r="D15" s="46">
        <v>12</v>
      </c>
      <c r="E15" s="47">
        <f t="shared" si="0"/>
        <v>0.01574493209998032</v>
      </c>
    </row>
    <row r="16" spans="1:5" ht="12.75">
      <c r="A16" s="1" t="s">
        <v>16</v>
      </c>
      <c r="B16" s="46">
        <v>99</v>
      </c>
      <c r="C16" s="47">
        <f t="shared" si="0"/>
        <v>0.6505454067551584</v>
      </c>
      <c r="D16" s="46">
        <v>190</v>
      </c>
      <c r="E16" s="47">
        <f t="shared" si="0"/>
        <v>0.2492947582496884</v>
      </c>
    </row>
    <row r="17" spans="1:5" ht="12.75">
      <c r="A17" s="1" t="s">
        <v>17</v>
      </c>
      <c r="B17" s="46">
        <v>755</v>
      </c>
      <c r="C17" s="47">
        <f t="shared" si="0"/>
        <v>4.961230122223682</v>
      </c>
      <c r="D17" s="46">
        <v>0</v>
      </c>
      <c r="E17" s="47">
        <f t="shared" si="0"/>
        <v>0</v>
      </c>
    </row>
    <row r="18" spans="1:5" ht="12.75">
      <c r="A18" s="1" t="s">
        <v>18</v>
      </c>
      <c r="B18" s="46">
        <v>483</v>
      </c>
      <c r="C18" s="47">
        <f t="shared" si="0"/>
        <v>3.1738730450781967</v>
      </c>
      <c r="D18" s="46">
        <v>156</v>
      </c>
      <c r="E18" s="47">
        <f t="shared" si="0"/>
        <v>0.20468411729974417</v>
      </c>
    </row>
    <row r="19" spans="1:5" ht="12.75">
      <c r="A19" s="1" t="s">
        <v>19</v>
      </c>
      <c r="B19" s="46">
        <v>510</v>
      </c>
      <c r="C19" s="47">
        <f t="shared" si="0"/>
        <v>3.351294519647786</v>
      </c>
      <c r="D19" s="46">
        <v>1187</v>
      </c>
      <c r="E19" s="47">
        <f t="shared" si="0"/>
        <v>1.557436200223053</v>
      </c>
    </row>
    <row r="20" spans="1:5" ht="12.75">
      <c r="A20" s="1" t="s">
        <v>20</v>
      </c>
      <c r="B20" s="48">
        <v>64</v>
      </c>
      <c r="C20" s="47">
        <f t="shared" si="0"/>
        <v>0.42055460638717307</v>
      </c>
      <c r="D20" s="48">
        <v>570</v>
      </c>
      <c r="E20" s="47">
        <f t="shared" si="0"/>
        <v>0.7478842747490652</v>
      </c>
    </row>
    <row r="21" spans="1:6" s="3" customFormat="1" ht="13.5">
      <c r="A21" s="29" t="s">
        <v>3</v>
      </c>
      <c r="B21" s="49">
        <f>SUM(B4:B20)</f>
        <v>15218</v>
      </c>
      <c r="C21" s="50">
        <f t="shared" si="0"/>
        <v>100</v>
      </c>
      <c r="D21" s="49">
        <f>SUM(D4:D20)</f>
        <v>76215</v>
      </c>
      <c r="E21" s="50">
        <f t="shared" si="0"/>
        <v>100</v>
      </c>
      <c r="F21" s="16"/>
    </row>
    <row r="22" spans="1:6" s="9" customFormat="1" ht="13.5">
      <c r="A22" s="5"/>
      <c r="B22" s="6"/>
      <c r="C22" s="6"/>
      <c r="D22" s="6"/>
      <c r="E22" s="12"/>
      <c r="F22"/>
    </row>
    <row r="23" spans="1:6" ht="12.75">
      <c r="A23" s="7" t="s">
        <v>205</v>
      </c>
      <c r="E23" s="6"/>
      <c r="F23" s="1"/>
    </row>
    <row r="24" spans="1:6" ht="12.75">
      <c r="A24" s="8" t="s">
        <v>203</v>
      </c>
      <c r="E24" s="6"/>
      <c r="F24" s="1"/>
    </row>
    <row r="25" spans="1:6" ht="51">
      <c r="A25" s="30" t="s">
        <v>21</v>
      </c>
      <c r="B25" s="51" t="s">
        <v>190</v>
      </c>
      <c r="C25" s="52" t="s">
        <v>22</v>
      </c>
      <c r="D25" s="51" t="s">
        <v>191</v>
      </c>
      <c r="E25" s="52" t="s">
        <v>22</v>
      </c>
      <c r="F25" s="1"/>
    </row>
    <row r="26" spans="1:5" ht="12.75">
      <c r="A26" s="1" t="s">
        <v>4</v>
      </c>
      <c r="B26" s="46">
        <v>223</v>
      </c>
      <c r="C26" s="47">
        <f>(B26/B$43)*100</f>
        <v>1.8920753436280333</v>
      </c>
      <c r="D26" s="46">
        <v>1225</v>
      </c>
      <c r="E26" s="47">
        <f>(D26/D$43)*100</f>
        <v>5.2462526766595285</v>
      </c>
    </row>
    <row r="27" spans="1:5" ht="12.75">
      <c r="A27" s="1" t="s">
        <v>5</v>
      </c>
      <c r="B27" s="46">
        <v>2252</v>
      </c>
      <c r="C27" s="47">
        <f aca="true" t="shared" si="1" ref="C27:E43">(B27/B$43)*100</f>
        <v>19.107415577804172</v>
      </c>
      <c r="D27" s="46">
        <v>5281</v>
      </c>
      <c r="E27" s="47">
        <f t="shared" si="1"/>
        <v>22.616702355460387</v>
      </c>
    </row>
    <row r="28" spans="1:5" ht="12.75">
      <c r="A28" s="1" t="s">
        <v>6</v>
      </c>
      <c r="B28" s="46">
        <v>2003</v>
      </c>
      <c r="C28" s="47">
        <f t="shared" si="1"/>
        <v>16.994739521466144</v>
      </c>
      <c r="D28" s="46">
        <v>1987</v>
      </c>
      <c r="E28" s="47">
        <f t="shared" si="1"/>
        <v>8.509635974304068</v>
      </c>
    </row>
    <row r="29" spans="1:5" ht="12.75">
      <c r="A29" s="1" t="s">
        <v>7</v>
      </c>
      <c r="B29" s="46">
        <v>545</v>
      </c>
      <c r="C29" s="47">
        <f t="shared" si="1"/>
        <v>4.624130324113355</v>
      </c>
      <c r="D29" s="46">
        <v>1228</v>
      </c>
      <c r="E29" s="47">
        <f t="shared" si="1"/>
        <v>5.259100642398288</v>
      </c>
    </row>
    <row r="30" spans="1:5" ht="12.75">
      <c r="A30" s="1" t="s">
        <v>8</v>
      </c>
      <c r="B30" s="46">
        <v>839</v>
      </c>
      <c r="C30" s="47">
        <f t="shared" si="1"/>
        <v>7.118615306295604</v>
      </c>
      <c r="D30" s="46">
        <v>985</v>
      </c>
      <c r="E30" s="47">
        <f t="shared" si="1"/>
        <v>4.218415417558886</v>
      </c>
    </row>
    <row r="31" spans="1:5" ht="12.75">
      <c r="A31" s="1" t="s">
        <v>9</v>
      </c>
      <c r="B31" s="46">
        <v>2916</v>
      </c>
      <c r="C31" s="47">
        <f t="shared" si="1"/>
        <v>24.741218394705584</v>
      </c>
      <c r="D31" s="46">
        <v>3826</v>
      </c>
      <c r="E31" s="47">
        <f t="shared" si="1"/>
        <v>16.385438972162742</v>
      </c>
    </row>
    <row r="32" spans="1:5" ht="12.75">
      <c r="A32" s="1" t="s">
        <v>10</v>
      </c>
      <c r="B32" s="46">
        <v>933</v>
      </c>
      <c r="C32" s="47">
        <f t="shared" si="1"/>
        <v>7.916171729170202</v>
      </c>
      <c r="D32" s="46">
        <v>287</v>
      </c>
      <c r="E32" s="47">
        <f t="shared" si="1"/>
        <v>1.2291220556745182</v>
      </c>
    </row>
    <row r="33" spans="1:5" ht="12.75">
      <c r="A33" s="1" t="s">
        <v>11</v>
      </c>
      <c r="B33" s="46">
        <v>508</v>
      </c>
      <c r="C33" s="47">
        <f t="shared" si="1"/>
        <v>4.310198540641439</v>
      </c>
      <c r="D33" s="46">
        <v>3359</v>
      </c>
      <c r="E33" s="47">
        <f t="shared" si="1"/>
        <v>14.38543897216274</v>
      </c>
    </row>
    <row r="34" spans="1:5" ht="12.75">
      <c r="A34" s="1" t="s">
        <v>12</v>
      </c>
      <c r="B34" s="46">
        <v>200</v>
      </c>
      <c r="C34" s="47">
        <f t="shared" si="1"/>
        <v>1.6969285593076533</v>
      </c>
      <c r="D34" s="46">
        <v>1737</v>
      </c>
      <c r="E34" s="47">
        <f t="shared" si="1"/>
        <v>7.4389721627409</v>
      </c>
    </row>
    <row r="35" spans="1:5" ht="12.75">
      <c r="A35" s="1" t="s">
        <v>13</v>
      </c>
      <c r="B35" s="46">
        <v>1</v>
      </c>
      <c r="C35" s="47">
        <f t="shared" si="1"/>
        <v>0.008484642796538266</v>
      </c>
      <c r="D35" s="46">
        <v>35</v>
      </c>
      <c r="E35" s="47">
        <f t="shared" si="1"/>
        <v>0.14989293361884368</v>
      </c>
    </row>
    <row r="36" spans="1:5" ht="12.75">
      <c r="A36" s="1" t="s">
        <v>14</v>
      </c>
      <c r="B36" s="46">
        <v>8</v>
      </c>
      <c r="C36" s="47">
        <f t="shared" si="1"/>
        <v>0.06787714237230613</v>
      </c>
      <c r="D36" s="46">
        <v>271</v>
      </c>
      <c r="E36" s="47">
        <f t="shared" si="1"/>
        <v>1.1605995717344755</v>
      </c>
    </row>
    <row r="37" spans="1:5" ht="12.75">
      <c r="A37" s="1" t="s">
        <v>15</v>
      </c>
      <c r="B37" s="46">
        <v>78</v>
      </c>
      <c r="C37" s="47">
        <f t="shared" si="1"/>
        <v>0.6618021381299848</v>
      </c>
      <c r="D37" s="46">
        <v>119</v>
      </c>
      <c r="E37" s="47">
        <f t="shared" si="1"/>
        <v>0.5096359743040685</v>
      </c>
    </row>
    <row r="38" spans="1:5" ht="12.75">
      <c r="A38" s="1" t="s">
        <v>16</v>
      </c>
      <c r="B38" s="46">
        <v>123</v>
      </c>
      <c r="C38" s="47">
        <f t="shared" si="1"/>
        <v>1.0436110639742067</v>
      </c>
      <c r="D38" s="46">
        <v>581</v>
      </c>
      <c r="E38" s="47">
        <f t="shared" si="1"/>
        <v>2.4882226980728053</v>
      </c>
    </row>
    <row r="39" spans="1:5" ht="12.75">
      <c r="A39" s="1" t="s">
        <v>17</v>
      </c>
      <c r="B39" s="46">
        <v>199</v>
      </c>
      <c r="C39" s="47">
        <f t="shared" si="1"/>
        <v>1.688443916511115</v>
      </c>
      <c r="D39" s="46">
        <v>507</v>
      </c>
      <c r="E39" s="47">
        <f t="shared" si="1"/>
        <v>2.171306209850107</v>
      </c>
    </row>
    <row r="40" spans="1:5" ht="12.75">
      <c r="A40" s="1" t="s">
        <v>18</v>
      </c>
      <c r="B40" s="46">
        <v>312</v>
      </c>
      <c r="C40" s="47">
        <f t="shared" si="1"/>
        <v>2.647208552519939</v>
      </c>
      <c r="D40" s="46">
        <v>1587</v>
      </c>
      <c r="E40" s="47">
        <f t="shared" si="1"/>
        <v>6.7965738758029985</v>
      </c>
    </row>
    <row r="41" spans="1:5" ht="12.75">
      <c r="A41" s="1" t="s">
        <v>19</v>
      </c>
      <c r="B41" s="46">
        <v>392</v>
      </c>
      <c r="C41" s="47">
        <f t="shared" si="1"/>
        <v>3.325979976243</v>
      </c>
      <c r="D41" s="46">
        <v>10</v>
      </c>
      <c r="E41" s="47">
        <f t="shared" si="1"/>
        <v>0.042826552462526764</v>
      </c>
    </row>
    <row r="42" spans="1:5" ht="12.75">
      <c r="A42" s="1" t="s">
        <v>20</v>
      </c>
      <c r="B42" s="46">
        <v>254</v>
      </c>
      <c r="C42" s="47">
        <f t="shared" si="1"/>
        <v>2.1550992703207195</v>
      </c>
      <c r="D42" s="46">
        <v>325</v>
      </c>
      <c r="E42" s="47">
        <f t="shared" si="1"/>
        <v>1.3918629550321198</v>
      </c>
    </row>
    <row r="43" spans="1:6" s="2" customFormat="1" ht="13.5">
      <c r="A43" s="29" t="s">
        <v>3</v>
      </c>
      <c r="B43" s="49">
        <f>SUM(B26:B42)</f>
        <v>11786</v>
      </c>
      <c r="C43" s="50">
        <f t="shared" si="1"/>
        <v>100</v>
      </c>
      <c r="D43" s="49">
        <f>SUM(D26:D42)</f>
        <v>23350</v>
      </c>
      <c r="E43" s="50">
        <f t="shared" si="1"/>
        <v>100</v>
      </c>
      <c r="F43" s="16"/>
    </row>
    <row r="44" spans="1:6" s="9" customFormat="1" ht="13.5">
      <c r="A44" s="5"/>
      <c r="B44" s="6"/>
      <c r="C44" s="6"/>
      <c r="D44" s="6"/>
      <c r="E44" s="12"/>
      <c r="F44"/>
    </row>
    <row r="45" spans="1:6" ht="12.75">
      <c r="A45" s="7" t="s">
        <v>202</v>
      </c>
      <c r="E45" s="6"/>
      <c r="F45" s="1"/>
    </row>
    <row r="46" spans="1:6" ht="12.75">
      <c r="A46" s="8" t="s">
        <v>201</v>
      </c>
      <c r="E46" s="6"/>
      <c r="F46" s="1"/>
    </row>
    <row r="47" spans="1:6" ht="51">
      <c r="A47" s="30" t="s">
        <v>21</v>
      </c>
      <c r="B47" s="51" t="s">
        <v>190</v>
      </c>
      <c r="C47" s="52" t="s">
        <v>22</v>
      </c>
      <c r="D47" s="51" t="s">
        <v>191</v>
      </c>
      <c r="E47" s="52" t="s">
        <v>22</v>
      </c>
      <c r="F47" s="1"/>
    </row>
    <row r="48" spans="1:5" ht="12.75">
      <c r="A48" s="1" t="s">
        <v>4</v>
      </c>
      <c r="B48" s="46">
        <v>35</v>
      </c>
      <c r="C48" s="47">
        <f>(B48/B$65)*100</f>
        <v>1.3779527559055118</v>
      </c>
      <c r="D48" s="46">
        <v>0</v>
      </c>
      <c r="E48" s="47">
        <f>(D48/D$65)*100</f>
        <v>0</v>
      </c>
    </row>
    <row r="49" spans="1:5" ht="12.75">
      <c r="A49" s="1" t="s">
        <v>5</v>
      </c>
      <c r="B49" s="46">
        <v>738</v>
      </c>
      <c r="C49" s="47">
        <f aca="true" t="shared" si="2" ref="C49:E65">(B49/B$65)*100</f>
        <v>29.055118110236222</v>
      </c>
      <c r="D49" s="46">
        <v>1592</v>
      </c>
      <c r="E49" s="47">
        <f t="shared" si="2"/>
        <v>35.45657015590201</v>
      </c>
    </row>
    <row r="50" spans="1:5" ht="12.75">
      <c r="A50" s="1" t="s">
        <v>6</v>
      </c>
      <c r="B50" s="46">
        <v>163</v>
      </c>
      <c r="C50" s="47">
        <f t="shared" si="2"/>
        <v>6.417322834645669</v>
      </c>
      <c r="D50" s="46">
        <v>0</v>
      </c>
      <c r="E50" s="47">
        <f t="shared" si="2"/>
        <v>0</v>
      </c>
    </row>
    <row r="51" spans="1:5" ht="12.75">
      <c r="A51" s="1" t="s">
        <v>7</v>
      </c>
      <c r="B51" s="46">
        <v>71</v>
      </c>
      <c r="C51" s="47">
        <f t="shared" si="2"/>
        <v>2.795275590551181</v>
      </c>
      <c r="D51" s="46">
        <v>43</v>
      </c>
      <c r="E51" s="47">
        <f t="shared" si="2"/>
        <v>0.957683741648107</v>
      </c>
    </row>
    <row r="52" spans="1:5" ht="12.75">
      <c r="A52" s="1" t="s">
        <v>8</v>
      </c>
      <c r="B52" s="46">
        <v>226</v>
      </c>
      <c r="C52" s="47">
        <f t="shared" si="2"/>
        <v>8.89763779527559</v>
      </c>
      <c r="D52" s="46">
        <v>0</v>
      </c>
      <c r="E52" s="47">
        <f t="shared" si="2"/>
        <v>0</v>
      </c>
    </row>
    <row r="53" spans="1:5" ht="12.75">
      <c r="A53" s="1" t="s">
        <v>9</v>
      </c>
      <c r="B53" s="46">
        <v>650</v>
      </c>
      <c r="C53" s="47">
        <f t="shared" si="2"/>
        <v>25.590551181102363</v>
      </c>
      <c r="D53" s="46">
        <v>63</v>
      </c>
      <c r="E53" s="47">
        <f t="shared" si="2"/>
        <v>1.4031180400890868</v>
      </c>
    </row>
    <row r="54" spans="1:5" ht="12.75">
      <c r="A54" s="1" t="s">
        <v>10</v>
      </c>
      <c r="B54" s="46">
        <v>171</v>
      </c>
      <c r="C54" s="47">
        <f t="shared" si="2"/>
        <v>6.73228346456693</v>
      </c>
      <c r="D54" s="46">
        <v>609</v>
      </c>
      <c r="E54" s="47">
        <f t="shared" si="2"/>
        <v>13.56347438752784</v>
      </c>
    </row>
    <row r="55" spans="1:5" ht="12.75">
      <c r="A55" s="1" t="s">
        <v>11</v>
      </c>
      <c r="B55" s="46">
        <v>71</v>
      </c>
      <c r="C55" s="47">
        <f t="shared" si="2"/>
        <v>2.795275590551181</v>
      </c>
      <c r="D55" s="46">
        <v>924</v>
      </c>
      <c r="E55" s="47">
        <f t="shared" si="2"/>
        <v>20.579064587973274</v>
      </c>
    </row>
    <row r="56" spans="1:5" ht="12.75">
      <c r="A56" s="1" t="s">
        <v>12</v>
      </c>
      <c r="B56" s="46">
        <v>111</v>
      </c>
      <c r="C56" s="47">
        <f t="shared" si="2"/>
        <v>4.3700787401574805</v>
      </c>
      <c r="D56" s="46">
        <v>0</v>
      </c>
      <c r="E56" s="47">
        <f t="shared" si="2"/>
        <v>0</v>
      </c>
    </row>
    <row r="57" spans="1:5" ht="12.75">
      <c r="A57" s="1" t="s">
        <v>13</v>
      </c>
      <c r="B57" s="46">
        <v>0</v>
      </c>
      <c r="C57" s="47">
        <f t="shared" si="2"/>
        <v>0</v>
      </c>
      <c r="D57" s="46">
        <v>0</v>
      </c>
      <c r="E57" s="47">
        <f t="shared" si="2"/>
        <v>0</v>
      </c>
    </row>
    <row r="58" spans="1:5" ht="12.75">
      <c r="A58" s="1" t="s">
        <v>14</v>
      </c>
      <c r="B58" s="46">
        <v>1</v>
      </c>
      <c r="C58" s="47">
        <f t="shared" si="2"/>
        <v>0.03937007874015748</v>
      </c>
      <c r="D58" s="46">
        <v>113</v>
      </c>
      <c r="E58" s="47">
        <f t="shared" si="2"/>
        <v>2.516703786191537</v>
      </c>
    </row>
    <row r="59" spans="1:5" ht="12.75">
      <c r="A59" s="1" t="s">
        <v>15</v>
      </c>
      <c r="B59" s="46">
        <v>3</v>
      </c>
      <c r="C59" s="47">
        <f t="shared" si="2"/>
        <v>0.11811023622047244</v>
      </c>
      <c r="D59" s="46">
        <v>0</v>
      </c>
      <c r="E59" s="47">
        <f t="shared" si="2"/>
        <v>0</v>
      </c>
    </row>
    <row r="60" spans="1:5" ht="12.75">
      <c r="A60" s="1" t="s">
        <v>16</v>
      </c>
      <c r="B60" s="46">
        <v>75</v>
      </c>
      <c r="C60" s="47">
        <f t="shared" si="2"/>
        <v>2.952755905511811</v>
      </c>
      <c r="D60" s="46">
        <v>508</v>
      </c>
      <c r="E60" s="47">
        <f t="shared" si="2"/>
        <v>11.31403118040089</v>
      </c>
    </row>
    <row r="61" spans="1:5" ht="12.75">
      <c r="A61" s="1" t="s">
        <v>17</v>
      </c>
      <c r="B61" s="46">
        <v>66</v>
      </c>
      <c r="C61" s="47">
        <f t="shared" si="2"/>
        <v>2.5984251968503935</v>
      </c>
      <c r="D61" s="46">
        <v>0</v>
      </c>
      <c r="E61" s="47">
        <f t="shared" si="2"/>
        <v>0</v>
      </c>
    </row>
    <row r="62" spans="1:5" ht="12.75">
      <c r="A62" s="1" t="s">
        <v>18</v>
      </c>
      <c r="B62" s="46">
        <v>82</v>
      </c>
      <c r="C62" s="47">
        <f t="shared" si="2"/>
        <v>3.2283464566929134</v>
      </c>
      <c r="D62" s="46">
        <v>638</v>
      </c>
      <c r="E62" s="47">
        <f t="shared" si="2"/>
        <v>14.209354120267262</v>
      </c>
    </row>
    <row r="63" spans="1:5" ht="12.75">
      <c r="A63" s="1" t="s">
        <v>19</v>
      </c>
      <c r="B63" s="46">
        <v>6</v>
      </c>
      <c r="C63" s="47">
        <f t="shared" si="2"/>
        <v>0.23622047244094488</v>
      </c>
      <c r="D63" s="46">
        <v>0</v>
      </c>
      <c r="E63" s="47">
        <f t="shared" si="2"/>
        <v>0</v>
      </c>
    </row>
    <row r="64" spans="1:5" ht="12.75">
      <c r="A64" s="1" t="s">
        <v>20</v>
      </c>
      <c r="B64" s="46">
        <v>71</v>
      </c>
      <c r="C64" s="47">
        <f t="shared" si="2"/>
        <v>2.795275590551181</v>
      </c>
      <c r="D64" s="46">
        <v>0</v>
      </c>
      <c r="E64" s="47">
        <f t="shared" si="2"/>
        <v>0</v>
      </c>
    </row>
    <row r="65" spans="1:6" s="3" customFormat="1" ht="13.5">
      <c r="A65" s="29" t="s">
        <v>3</v>
      </c>
      <c r="B65" s="49">
        <f>SUM(B48:B64)</f>
        <v>2540</v>
      </c>
      <c r="C65" s="50">
        <f t="shared" si="2"/>
        <v>100</v>
      </c>
      <c r="D65" s="49">
        <f>SUM(D48:D64)</f>
        <v>4490</v>
      </c>
      <c r="E65" s="50">
        <f t="shared" si="2"/>
        <v>100</v>
      </c>
      <c r="F65" s="16"/>
    </row>
    <row r="66" spans="1:6" s="9" customFormat="1" ht="12.75">
      <c r="A66" s="10"/>
      <c r="B66" s="6"/>
      <c r="C66" s="6"/>
      <c r="D66" s="6"/>
      <c r="E66" s="12"/>
      <c r="F66"/>
    </row>
  </sheetData>
  <printOptions/>
  <pageMargins left="0.75" right="0.75" top="1" bottom="1" header="0.5" footer="0.5"/>
  <pageSetup horizontalDpi="300" verticalDpi="300" orientation="portrait" paperSize="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E4" sqref="E4"/>
    </sheetView>
  </sheetViews>
  <sheetFormatPr defaultColWidth="9.140625" defaultRowHeight="12.75"/>
  <cols>
    <col min="1" max="1" width="13.00390625" style="0" customWidth="1"/>
  </cols>
  <sheetData>
    <row r="1" spans="1:6" ht="12.75">
      <c r="A1" s="34" t="s">
        <v>46</v>
      </c>
      <c r="B1" s="34"/>
      <c r="C1" s="1"/>
      <c r="D1" s="1"/>
      <c r="E1" s="1"/>
      <c r="F1" s="1"/>
    </row>
    <row r="2" spans="1:6" ht="12.75">
      <c r="A2" s="1"/>
      <c r="B2" s="1"/>
      <c r="C2" s="33" t="s">
        <v>138</v>
      </c>
      <c r="D2" s="33" t="s">
        <v>139</v>
      </c>
      <c r="E2" s="33" t="s">
        <v>48</v>
      </c>
      <c r="F2" s="33" t="s">
        <v>49</v>
      </c>
    </row>
    <row r="3" spans="1:6" ht="13.5">
      <c r="A3" s="3" t="s">
        <v>1</v>
      </c>
      <c r="B3" s="3"/>
      <c r="C3" s="1"/>
      <c r="D3" s="1"/>
      <c r="E3" s="1"/>
      <c r="F3" s="1"/>
    </row>
    <row r="4" spans="1:6" ht="12.75">
      <c r="A4" s="1" t="s">
        <v>137</v>
      </c>
      <c r="B4" s="1"/>
      <c r="C4" s="31">
        <v>23.557</v>
      </c>
      <c r="D4" s="31">
        <v>77.111</v>
      </c>
      <c r="E4" s="31">
        <v>0</v>
      </c>
      <c r="F4" s="31">
        <v>761</v>
      </c>
    </row>
    <row r="5" spans="1:6" ht="12.75">
      <c r="A5" s="1" t="s">
        <v>141</v>
      </c>
      <c r="B5" s="1"/>
      <c r="C5" s="31">
        <v>117.98</v>
      </c>
      <c r="D5" s="31">
        <v>635.766</v>
      </c>
      <c r="E5" s="31">
        <v>0</v>
      </c>
      <c r="F5" s="31">
        <v>8284</v>
      </c>
    </row>
    <row r="6" spans="1:6" ht="12.75">
      <c r="A6" s="1" t="s">
        <v>145</v>
      </c>
      <c r="B6" s="1"/>
      <c r="C6" s="31">
        <v>110.947</v>
      </c>
      <c r="D6" s="31">
        <v>45.01</v>
      </c>
      <c r="E6" s="31">
        <v>15</v>
      </c>
      <c r="F6" s="31">
        <v>215</v>
      </c>
    </row>
    <row r="7" spans="1:6" ht="12.75">
      <c r="A7" s="1" t="s">
        <v>41</v>
      </c>
      <c r="B7" s="1"/>
      <c r="C7" s="31">
        <v>1076.103</v>
      </c>
      <c r="D7" s="31">
        <v>583.57</v>
      </c>
      <c r="E7" s="31">
        <v>183.9</v>
      </c>
      <c r="F7" s="31">
        <v>2516</v>
      </c>
    </row>
    <row r="8" spans="1:6" ht="12.75">
      <c r="A8" s="1" t="s">
        <v>42</v>
      </c>
      <c r="B8" s="1"/>
      <c r="C8" s="31">
        <v>162.828</v>
      </c>
      <c r="D8" s="31">
        <v>135.18</v>
      </c>
      <c r="E8" s="31">
        <v>29.833</v>
      </c>
      <c r="F8" s="31">
        <v>795.05</v>
      </c>
    </row>
    <row r="9" spans="1:6" ht="12.75">
      <c r="A9" s="1" t="s">
        <v>178</v>
      </c>
      <c r="B9" s="1"/>
      <c r="C9" s="31">
        <v>4950.564</v>
      </c>
      <c r="D9" s="31">
        <v>15042.864</v>
      </c>
      <c r="E9" s="31">
        <v>164</v>
      </c>
      <c r="F9" s="31">
        <v>88888.566</v>
      </c>
    </row>
    <row r="10" spans="1:6" ht="12.75">
      <c r="A10" s="1" t="s">
        <v>43</v>
      </c>
      <c r="B10" s="1"/>
      <c r="C10" s="31">
        <v>158.654</v>
      </c>
      <c r="D10" s="31">
        <v>82.133</v>
      </c>
      <c r="E10" s="31">
        <v>55.8</v>
      </c>
      <c r="F10" s="31">
        <v>437.433</v>
      </c>
    </row>
    <row r="11" spans="1:6" ht="12.75">
      <c r="A11" s="1" t="s">
        <v>179</v>
      </c>
      <c r="B11" s="1"/>
      <c r="C11" s="31">
        <v>3927.306</v>
      </c>
      <c r="D11" s="31">
        <v>1718.195</v>
      </c>
      <c r="E11" s="31">
        <v>1262</v>
      </c>
      <c r="F11" s="31">
        <v>8937.5</v>
      </c>
    </row>
    <row r="12" spans="1:6" ht="12.75">
      <c r="A12" s="1" t="s">
        <v>44</v>
      </c>
      <c r="B12" s="1"/>
      <c r="C12" s="31">
        <v>358.5</v>
      </c>
      <c r="D12" s="31">
        <v>160.302</v>
      </c>
      <c r="E12" s="31">
        <v>122</v>
      </c>
      <c r="F12" s="31">
        <v>792</v>
      </c>
    </row>
    <row r="13" spans="1:6" ht="12.75">
      <c r="A13" s="1" t="s">
        <v>45</v>
      </c>
      <c r="B13" s="1"/>
      <c r="C13" s="31">
        <v>55.447</v>
      </c>
      <c r="D13" s="31">
        <v>33.765</v>
      </c>
      <c r="E13" s="31">
        <v>9</v>
      </c>
      <c r="F13" s="31">
        <v>160</v>
      </c>
    </row>
    <row r="14" spans="1:6" ht="12.75">
      <c r="A14" s="1" t="s">
        <v>140</v>
      </c>
      <c r="B14" s="1"/>
      <c r="C14" s="31">
        <v>0.004</v>
      </c>
      <c r="D14" s="31">
        <v>0.002</v>
      </c>
      <c r="E14" s="31">
        <v>0.001</v>
      </c>
      <c r="F14" s="31">
        <v>0.011</v>
      </c>
    </row>
    <row r="15" spans="1:6" ht="12.75">
      <c r="A15" s="1" t="s">
        <v>142</v>
      </c>
      <c r="B15" s="1"/>
      <c r="C15" s="31">
        <v>0.006</v>
      </c>
      <c r="D15" s="31">
        <v>0.002</v>
      </c>
      <c r="E15" s="31">
        <v>0.003</v>
      </c>
      <c r="F15" s="31">
        <v>0.012</v>
      </c>
    </row>
    <row r="16" spans="1:6" ht="13.5">
      <c r="A16" s="3" t="s">
        <v>31</v>
      </c>
      <c r="B16" s="3"/>
      <c r="C16" s="1"/>
      <c r="D16" s="1"/>
      <c r="E16" s="1"/>
      <c r="F16" s="1"/>
    </row>
    <row r="17" spans="1:6" ht="12.75">
      <c r="A17" s="1" t="s">
        <v>137</v>
      </c>
      <c r="B17" s="1"/>
      <c r="C17" s="31">
        <v>19.808</v>
      </c>
      <c r="D17" s="31">
        <v>61.407</v>
      </c>
      <c r="E17" s="31">
        <v>0</v>
      </c>
      <c r="F17" s="31">
        <v>825</v>
      </c>
    </row>
    <row r="18" spans="1:6" ht="12.75">
      <c r="A18" s="1" t="s">
        <v>141</v>
      </c>
      <c r="B18" s="1"/>
      <c r="C18" s="31">
        <v>39.244</v>
      </c>
      <c r="D18" s="31">
        <v>114.793</v>
      </c>
      <c r="E18" s="31">
        <v>0</v>
      </c>
      <c r="F18" s="31">
        <v>1386</v>
      </c>
    </row>
    <row r="19" spans="1:6" ht="12.75">
      <c r="A19" s="1" t="s">
        <v>145</v>
      </c>
      <c r="B19" s="1"/>
      <c r="C19" s="31">
        <v>84</v>
      </c>
      <c r="D19" s="31">
        <v>12.682</v>
      </c>
      <c r="E19" s="31">
        <v>65</v>
      </c>
      <c r="F19" s="31">
        <v>128</v>
      </c>
    </row>
    <row r="20" spans="1:6" ht="12.75">
      <c r="A20" s="1" t="s">
        <v>41</v>
      </c>
      <c r="B20" s="1"/>
      <c r="C20" s="31">
        <v>559.44</v>
      </c>
      <c r="D20" s="31">
        <v>443.509</v>
      </c>
      <c r="E20" s="31">
        <v>140.067</v>
      </c>
      <c r="F20" s="31">
        <v>1240.829</v>
      </c>
    </row>
    <row r="21" spans="1:6" ht="12.75">
      <c r="A21" s="1" t="s">
        <v>42</v>
      </c>
      <c r="B21" s="1"/>
      <c r="C21" s="31">
        <v>73.054</v>
      </c>
      <c r="D21" s="31">
        <v>78.244</v>
      </c>
      <c r="E21" s="31">
        <v>3.05</v>
      </c>
      <c r="F21" s="31">
        <v>237.525</v>
      </c>
    </row>
    <row r="22" spans="1:6" ht="12.75">
      <c r="A22" s="1" t="s">
        <v>178</v>
      </c>
      <c r="B22" s="1"/>
      <c r="C22" s="31">
        <v>577.081</v>
      </c>
      <c r="D22" s="31">
        <v>1497.594</v>
      </c>
      <c r="E22" s="31">
        <v>0</v>
      </c>
      <c r="F22" s="31">
        <v>6521.437</v>
      </c>
    </row>
    <row r="23" spans="1:6" ht="12.75">
      <c r="A23" s="1" t="s">
        <v>43</v>
      </c>
      <c r="B23" s="1"/>
      <c r="C23" s="31">
        <v>100.397</v>
      </c>
      <c r="D23" s="31">
        <v>1.067</v>
      </c>
      <c r="E23" s="31">
        <v>8</v>
      </c>
      <c r="F23" s="31">
        <v>14.7</v>
      </c>
    </row>
    <row r="24" spans="1:6" ht="12.75">
      <c r="A24" s="1" t="s">
        <v>179</v>
      </c>
      <c r="B24" s="1"/>
      <c r="C24" s="31">
        <v>3219.818</v>
      </c>
      <c r="D24" s="31">
        <v>2301.895</v>
      </c>
      <c r="E24" s="31">
        <v>1512</v>
      </c>
      <c r="F24" s="31">
        <v>13040</v>
      </c>
    </row>
    <row r="25" spans="1:6" ht="12.75">
      <c r="A25" s="1" t="s">
        <v>44</v>
      </c>
      <c r="B25" s="1"/>
      <c r="C25" s="31">
        <v>364.028</v>
      </c>
      <c r="D25" s="31">
        <v>101.315</v>
      </c>
      <c r="E25" s="31">
        <v>226.333</v>
      </c>
      <c r="F25" s="31">
        <v>533.429</v>
      </c>
    </row>
    <row r="26" spans="1:6" ht="12.75">
      <c r="A26" s="1" t="s">
        <v>45</v>
      </c>
      <c r="B26" s="1"/>
      <c r="C26" s="31">
        <v>38.257</v>
      </c>
      <c r="D26" s="31">
        <v>11.963</v>
      </c>
      <c r="E26" s="31">
        <v>21.333</v>
      </c>
      <c r="F26" s="31">
        <v>60</v>
      </c>
    </row>
    <row r="27" spans="1:6" ht="12.75">
      <c r="A27" s="1" t="s">
        <v>140</v>
      </c>
      <c r="B27" s="1"/>
      <c r="C27" s="31">
        <v>0.004</v>
      </c>
      <c r="D27" s="31">
        <v>0.002</v>
      </c>
      <c r="E27" s="31">
        <v>0.002</v>
      </c>
      <c r="F27" s="31">
        <v>0.11</v>
      </c>
    </row>
    <row r="28" spans="1:6" ht="12.75">
      <c r="A28" s="1" t="s">
        <v>142</v>
      </c>
      <c r="B28" s="1"/>
      <c r="C28" s="31">
        <v>0.006</v>
      </c>
      <c r="D28" s="31">
        <v>0.002</v>
      </c>
      <c r="E28" s="31">
        <v>0.002</v>
      </c>
      <c r="F28" s="31">
        <v>0.014</v>
      </c>
    </row>
    <row r="29" spans="1:6" ht="13.5">
      <c r="A29" s="3" t="s">
        <v>2</v>
      </c>
      <c r="B29" s="3"/>
      <c r="C29" s="1"/>
      <c r="D29" s="1"/>
      <c r="E29" s="1"/>
      <c r="F29" s="1"/>
    </row>
    <row r="30" spans="1:6" ht="12.75">
      <c r="A30" s="1" t="s">
        <v>137</v>
      </c>
      <c r="B30" s="1"/>
      <c r="C30" s="31">
        <v>7.864</v>
      </c>
      <c r="D30" s="31">
        <v>29.614</v>
      </c>
      <c r="E30" s="31">
        <v>0</v>
      </c>
      <c r="F30" s="31">
        <v>323</v>
      </c>
    </row>
    <row r="31" spans="1:6" ht="12.75">
      <c r="A31" s="1" t="s">
        <v>141</v>
      </c>
      <c r="B31" s="1"/>
      <c r="C31" s="31">
        <v>13.9</v>
      </c>
      <c r="D31" s="31">
        <v>76.877</v>
      </c>
      <c r="E31" s="31">
        <v>0</v>
      </c>
      <c r="F31" s="31">
        <v>881</v>
      </c>
    </row>
    <row r="32" spans="1:6" ht="12.75">
      <c r="A32" s="1" t="s">
        <v>145</v>
      </c>
      <c r="B32" s="1"/>
      <c r="C32" s="31">
        <v>80.152</v>
      </c>
      <c r="D32" s="31">
        <v>43.08</v>
      </c>
      <c r="E32" s="31">
        <v>13.1</v>
      </c>
      <c r="F32" s="31">
        <v>127</v>
      </c>
    </row>
    <row r="33" spans="1:6" ht="12.75">
      <c r="A33" s="1" t="s">
        <v>41</v>
      </c>
      <c r="B33" s="1"/>
      <c r="C33" s="31">
        <v>498.573</v>
      </c>
      <c r="D33" s="31">
        <v>550.196</v>
      </c>
      <c r="E33" s="31">
        <v>9</v>
      </c>
      <c r="F33" s="31">
        <v>1725.4</v>
      </c>
    </row>
    <row r="34" spans="1:6" ht="12.75">
      <c r="A34" s="1" t="s">
        <v>42</v>
      </c>
      <c r="B34" s="1"/>
      <c r="C34" s="31">
        <v>115.304</v>
      </c>
      <c r="D34" s="31">
        <v>233.595</v>
      </c>
      <c r="E34" s="31">
        <v>0</v>
      </c>
      <c r="F34" s="31">
        <v>1125.7</v>
      </c>
    </row>
    <row r="35" spans="1:6" ht="12.75">
      <c r="A35" s="1" t="s">
        <v>178</v>
      </c>
      <c r="B35" s="1"/>
      <c r="C35" s="31">
        <v>1890.19</v>
      </c>
      <c r="D35" s="31">
        <v>3875.062</v>
      </c>
      <c r="E35" s="31">
        <v>4</v>
      </c>
      <c r="F35" s="31">
        <v>18603</v>
      </c>
    </row>
    <row r="36" spans="1:6" ht="12.75">
      <c r="A36" s="1" t="s">
        <v>43</v>
      </c>
      <c r="B36" s="1"/>
      <c r="C36" s="31">
        <v>162.311</v>
      </c>
      <c r="D36" s="31">
        <v>73.729</v>
      </c>
      <c r="E36" s="31">
        <v>51.7</v>
      </c>
      <c r="F36" s="31">
        <v>298.5</v>
      </c>
    </row>
    <row r="37" spans="1:6" ht="12.75">
      <c r="A37" s="1" t="s">
        <v>179</v>
      </c>
      <c r="B37" s="1"/>
      <c r="C37" s="31">
        <v>3203.266</v>
      </c>
      <c r="D37" s="31">
        <v>3037.054</v>
      </c>
      <c r="E37" s="31">
        <v>123</v>
      </c>
      <c r="F37" s="31">
        <v>11300</v>
      </c>
    </row>
    <row r="38" spans="1:6" ht="12.75">
      <c r="A38" s="1" t="s">
        <v>44</v>
      </c>
      <c r="B38" s="1"/>
      <c r="C38" s="31">
        <v>302.538</v>
      </c>
      <c r="D38" s="31">
        <v>312.523</v>
      </c>
      <c r="E38" s="31">
        <v>4</v>
      </c>
      <c r="F38" s="31">
        <v>1156.238</v>
      </c>
    </row>
    <row r="39" spans="1:6" ht="12.75">
      <c r="A39" s="1" t="s">
        <v>45</v>
      </c>
      <c r="B39" s="1"/>
      <c r="C39" s="31">
        <v>75.479</v>
      </c>
      <c r="D39" s="31">
        <v>67.9</v>
      </c>
      <c r="E39" s="31">
        <v>0</v>
      </c>
      <c r="F39" s="31">
        <v>234</v>
      </c>
    </row>
    <row r="40" spans="1:6" ht="12.75">
      <c r="A40" s="1" t="s">
        <v>140</v>
      </c>
      <c r="B40" s="1"/>
      <c r="C40" s="31">
        <v>0.005</v>
      </c>
      <c r="D40" s="31">
        <v>0.001</v>
      </c>
      <c r="E40" s="31">
        <v>0.003</v>
      </c>
      <c r="F40" s="31">
        <v>0.006</v>
      </c>
    </row>
    <row r="41" spans="1:6" ht="12.75">
      <c r="A41" s="1" t="s">
        <v>142</v>
      </c>
      <c r="B41" s="1"/>
      <c r="C41" s="31">
        <v>0.005</v>
      </c>
      <c r="D41" s="31">
        <v>0.001</v>
      </c>
      <c r="E41" s="31">
        <v>0.003</v>
      </c>
      <c r="F41" s="31">
        <v>0.008</v>
      </c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5" sqref="C5"/>
    </sheetView>
  </sheetViews>
  <sheetFormatPr defaultColWidth="9.140625" defaultRowHeight="12.75"/>
  <cols>
    <col min="1" max="2" width="10.57421875" style="1" customWidth="1"/>
    <col min="3" max="3" width="11.28125" style="1" customWidth="1"/>
    <col min="4" max="16384" width="9.140625" style="1" customWidth="1"/>
  </cols>
  <sheetData>
    <row r="1" spans="1:2" ht="12.75">
      <c r="A1" s="9" t="s">
        <v>47</v>
      </c>
      <c r="B1" s="9"/>
    </row>
    <row r="2" spans="1:10" ht="12.75">
      <c r="A2" s="32" t="s">
        <v>1</v>
      </c>
      <c r="B2" s="33" t="s">
        <v>141</v>
      </c>
      <c r="C2" s="33" t="s">
        <v>183</v>
      </c>
      <c r="D2" s="33" t="s">
        <v>42</v>
      </c>
      <c r="E2" s="33" t="s">
        <v>178</v>
      </c>
      <c r="F2" s="33" t="s">
        <v>43</v>
      </c>
      <c r="G2" s="33" t="s">
        <v>179</v>
      </c>
      <c r="H2" s="33" t="s">
        <v>44</v>
      </c>
      <c r="I2" s="33" t="s">
        <v>45</v>
      </c>
      <c r="J2" s="33" t="s">
        <v>140</v>
      </c>
    </row>
    <row r="3" spans="1:2" ht="12.75">
      <c r="A3" s="1" t="s">
        <v>183</v>
      </c>
      <c r="B3" s="1">
        <v>0.12</v>
      </c>
    </row>
    <row r="4" spans="1:3" ht="12.75">
      <c r="A4" s="1" t="s">
        <v>42</v>
      </c>
      <c r="B4" s="1">
        <v>0.01</v>
      </c>
      <c r="C4" s="1">
        <v>0.01</v>
      </c>
    </row>
    <row r="5" spans="1:4" ht="12.75">
      <c r="A5" s="1" t="s">
        <v>178</v>
      </c>
      <c r="B5" s="1">
        <v>-0.04</v>
      </c>
      <c r="C5" s="1">
        <v>0.36</v>
      </c>
      <c r="D5" s="1">
        <v>-0.1</v>
      </c>
    </row>
    <row r="6" spans="1:5" ht="12.75">
      <c r="A6" s="1" t="s">
        <v>43</v>
      </c>
      <c r="B6" s="1">
        <v>0.04</v>
      </c>
      <c r="C6" s="1">
        <v>0.01</v>
      </c>
      <c r="D6" s="1">
        <v>0.94</v>
      </c>
      <c r="E6" s="1">
        <v>-0.22</v>
      </c>
    </row>
    <row r="7" spans="1:6" ht="12.75">
      <c r="A7" s="1" t="s">
        <v>179</v>
      </c>
      <c r="B7" s="1">
        <v>0.04</v>
      </c>
      <c r="C7" s="1">
        <v>0.06</v>
      </c>
      <c r="D7" s="1">
        <v>0.86</v>
      </c>
      <c r="E7" s="1">
        <v>-0.26</v>
      </c>
      <c r="F7" s="1">
        <v>0.98</v>
      </c>
    </row>
    <row r="8" spans="1:7" ht="12.75">
      <c r="A8" s="1" t="s">
        <v>44</v>
      </c>
      <c r="B8" s="1">
        <v>0.07</v>
      </c>
      <c r="C8" s="1">
        <v>-0.14</v>
      </c>
      <c r="D8" s="1">
        <v>0.67</v>
      </c>
      <c r="E8" s="1">
        <v>-0.32</v>
      </c>
      <c r="F8" s="1">
        <v>-0.11</v>
      </c>
      <c r="G8" s="1">
        <v>0.89</v>
      </c>
    </row>
    <row r="9" spans="1:8" ht="12.75">
      <c r="A9" s="1" t="s">
        <v>45</v>
      </c>
      <c r="B9" s="1">
        <v>0.06</v>
      </c>
      <c r="C9" s="1">
        <v>-0.05</v>
      </c>
      <c r="D9" s="1">
        <v>0.69</v>
      </c>
      <c r="E9" s="1">
        <v>-0.22</v>
      </c>
      <c r="F9" s="1">
        <v>0.92</v>
      </c>
      <c r="G9" s="1">
        <v>0.93</v>
      </c>
      <c r="H9" s="1">
        <v>0.94</v>
      </c>
    </row>
    <row r="10" spans="1:9" ht="12.75">
      <c r="A10" s="1" t="s">
        <v>140</v>
      </c>
      <c r="B10" s="1">
        <v>-0.17</v>
      </c>
      <c r="C10" s="1">
        <v>-0.32</v>
      </c>
      <c r="D10" s="1">
        <v>-0.26</v>
      </c>
      <c r="E10" s="1">
        <v>0.16</v>
      </c>
      <c r="F10" s="1">
        <v>-0.26</v>
      </c>
      <c r="G10" s="1">
        <v>-0.24</v>
      </c>
      <c r="H10" s="1">
        <v>-0.25</v>
      </c>
      <c r="I10" s="1">
        <v>-0.25</v>
      </c>
    </row>
    <row r="11" spans="1:10" ht="12.75">
      <c r="A11" s="1" t="s">
        <v>142</v>
      </c>
      <c r="B11" s="18">
        <v>0.14</v>
      </c>
      <c r="C11" s="18">
        <v>0.11</v>
      </c>
      <c r="D11" s="18">
        <v>0.05</v>
      </c>
      <c r="E11" s="18">
        <v>-0.24</v>
      </c>
      <c r="F11" s="18">
        <v>0.05</v>
      </c>
      <c r="G11" s="18">
        <v>0.04</v>
      </c>
      <c r="H11" s="18">
        <v>0.08</v>
      </c>
      <c r="I11" s="18">
        <v>0.02</v>
      </c>
      <c r="J11" s="18">
        <v>-0.24</v>
      </c>
    </row>
    <row r="12" spans="1:2" ht="12.75">
      <c r="A12" s="9" t="s">
        <v>31</v>
      </c>
      <c r="B12" s="9"/>
    </row>
    <row r="13" spans="1:2" ht="12.75">
      <c r="A13" s="1" t="s">
        <v>183</v>
      </c>
      <c r="B13" s="1">
        <v>0.14</v>
      </c>
    </row>
    <row r="14" spans="1:3" ht="12.75">
      <c r="A14" s="1" t="s">
        <v>42</v>
      </c>
      <c r="B14" s="1">
        <v>0.16</v>
      </c>
      <c r="C14" s="1">
        <v>0.27</v>
      </c>
    </row>
    <row r="15" spans="1:4" ht="12.75">
      <c r="A15" s="1" t="s">
        <v>178</v>
      </c>
      <c r="B15" s="1">
        <v>-0.07</v>
      </c>
      <c r="C15" s="1">
        <v>-0.23</v>
      </c>
      <c r="D15" s="1">
        <v>-0.21</v>
      </c>
    </row>
    <row r="16" spans="1:5" ht="12.75">
      <c r="A16" s="1" t="s">
        <v>43</v>
      </c>
      <c r="B16" s="1">
        <v>0.09</v>
      </c>
      <c r="C16" s="1">
        <v>0.25</v>
      </c>
      <c r="D16" s="1">
        <v>0.89</v>
      </c>
      <c r="E16" s="1">
        <v>-0.09</v>
      </c>
    </row>
    <row r="17" spans="1:6" ht="12.75">
      <c r="A17" s="1" t="s">
        <v>179</v>
      </c>
      <c r="B17" s="1">
        <v>0.07</v>
      </c>
      <c r="C17" s="1">
        <v>0.23</v>
      </c>
      <c r="D17" s="1">
        <v>0.84</v>
      </c>
      <c r="E17" s="1">
        <v>-0.07</v>
      </c>
      <c r="F17" s="1">
        <v>0.99</v>
      </c>
    </row>
    <row r="18" spans="1:7" ht="12.75">
      <c r="A18" s="1" t="s">
        <v>44</v>
      </c>
      <c r="B18" s="1">
        <v>0.19</v>
      </c>
      <c r="C18" s="1">
        <v>0.24</v>
      </c>
      <c r="D18" s="1">
        <v>0.83</v>
      </c>
      <c r="E18" s="1">
        <v>-0.17</v>
      </c>
      <c r="F18" s="1">
        <v>0.54</v>
      </c>
      <c r="G18" s="1">
        <v>0.43</v>
      </c>
    </row>
    <row r="19" spans="1:8" ht="12.75">
      <c r="A19" s="1" t="s">
        <v>45</v>
      </c>
      <c r="B19" s="1">
        <v>0.17</v>
      </c>
      <c r="C19" s="1">
        <v>0.35</v>
      </c>
      <c r="D19" s="1">
        <v>0.83</v>
      </c>
      <c r="E19" s="1">
        <v>-0.12</v>
      </c>
      <c r="F19" s="1">
        <v>0.64</v>
      </c>
      <c r="G19" s="1">
        <v>0.56</v>
      </c>
      <c r="H19" s="1">
        <v>0.93</v>
      </c>
    </row>
    <row r="20" spans="1:9" ht="12.75">
      <c r="A20" s="1" t="s">
        <v>140</v>
      </c>
      <c r="B20" s="1">
        <v>-0.17</v>
      </c>
      <c r="C20" s="1">
        <v>0.08</v>
      </c>
      <c r="D20" s="1">
        <v>-0.14</v>
      </c>
      <c r="E20" s="1">
        <v>0.11</v>
      </c>
      <c r="F20" s="1">
        <v>-0.14</v>
      </c>
      <c r="G20" s="1">
        <v>-0.1</v>
      </c>
      <c r="H20" s="1">
        <v>-0.18</v>
      </c>
      <c r="I20" s="1">
        <v>-0.14</v>
      </c>
    </row>
    <row r="21" spans="1:10" ht="12.75">
      <c r="A21" s="1" t="s">
        <v>142</v>
      </c>
      <c r="B21" s="18">
        <v>0.23</v>
      </c>
      <c r="C21" s="18">
        <v>0.4</v>
      </c>
      <c r="D21" s="18">
        <v>0.63</v>
      </c>
      <c r="E21" s="18">
        <v>-0.09</v>
      </c>
      <c r="F21" s="18">
        <v>0.5</v>
      </c>
      <c r="G21" s="18">
        <v>0.44</v>
      </c>
      <c r="H21" s="18">
        <v>0.57</v>
      </c>
      <c r="I21" s="18">
        <v>0.43</v>
      </c>
      <c r="J21" s="18">
        <v>-0.23</v>
      </c>
    </row>
    <row r="22" spans="1:2" ht="12.75">
      <c r="A22" s="9" t="s">
        <v>2</v>
      </c>
      <c r="B22" s="9"/>
    </row>
    <row r="23" spans="1:2" ht="12.75">
      <c r="A23" s="1" t="s">
        <v>183</v>
      </c>
      <c r="B23" s="1">
        <v>-0.2</v>
      </c>
    </row>
    <row r="24" spans="1:3" ht="12.75">
      <c r="A24" s="1" t="s">
        <v>42</v>
      </c>
      <c r="B24" s="1">
        <v>-0.06</v>
      </c>
      <c r="C24" s="1">
        <v>0.2</v>
      </c>
    </row>
    <row r="25" spans="1:4" ht="12.75">
      <c r="A25" s="1" t="s">
        <v>178</v>
      </c>
      <c r="B25" s="1">
        <v>-0.04</v>
      </c>
      <c r="C25" s="1">
        <v>0.12</v>
      </c>
      <c r="D25" s="1">
        <v>0.99</v>
      </c>
    </row>
    <row r="26" spans="1:5" ht="12.75">
      <c r="A26" s="1" t="s">
        <v>43</v>
      </c>
      <c r="B26" s="1">
        <v>-0.07</v>
      </c>
      <c r="C26" s="1">
        <v>0.26</v>
      </c>
      <c r="D26" s="1">
        <v>0.74</v>
      </c>
      <c r="E26" s="1">
        <v>0.74</v>
      </c>
    </row>
    <row r="27" spans="1:6" ht="12.75">
      <c r="A27" s="1" t="s">
        <v>179</v>
      </c>
      <c r="B27" s="1">
        <v>-0.08</v>
      </c>
      <c r="C27" s="1">
        <v>0.27</v>
      </c>
      <c r="D27" s="1">
        <v>0.87</v>
      </c>
      <c r="E27" s="1">
        <v>0.86</v>
      </c>
      <c r="F27" s="1">
        <v>0.97</v>
      </c>
    </row>
    <row r="28" spans="1:7" ht="12.75">
      <c r="A28" s="1" t="s">
        <v>44</v>
      </c>
      <c r="B28" s="1">
        <v>-0.06</v>
      </c>
      <c r="C28" s="1">
        <v>-0.08</v>
      </c>
      <c r="D28" s="1">
        <v>0.52</v>
      </c>
      <c r="E28" s="1">
        <v>0.54</v>
      </c>
      <c r="F28" s="1">
        <v>0.65</v>
      </c>
      <c r="G28" s="1">
        <v>0.61</v>
      </c>
    </row>
    <row r="29" spans="1:8" ht="12.75">
      <c r="A29" s="1" t="s">
        <v>45</v>
      </c>
      <c r="B29" s="1">
        <v>-0.1</v>
      </c>
      <c r="C29" s="1">
        <v>0.12</v>
      </c>
      <c r="D29" s="1">
        <v>0.73</v>
      </c>
      <c r="E29" s="1">
        <v>0.74</v>
      </c>
      <c r="F29" s="1">
        <v>0.85</v>
      </c>
      <c r="G29" s="1">
        <v>0.84</v>
      </c>
      <c r="H29" s="1">
        <v>0.93</v>
      </c>
    </row>
    <row r="30" spans="1:9" ht="12.75">
      <c r="A30" s="1" t="s">
        <v>140</v>
      </c>
      <c r="B30" s="1">
        <v>-0.32</v>
      </c>
      <c r="C30" s="1">
        <v>0.48</v>
      </c>
      <c r="D30" s="1">
        <v>0.38</v>
      </c>
      <c r="E30" s="1">
        <v>0.35</v>
      </c>
      <c r="F30" s="1">
        <v>0.2</v>
      </c>
      <c r="G30" s="1">
        <v>0.32</v>
      </c>
      <c r="H30" s="1">
        <v>0.02</v>
      </c>
      <c r="I30" s="1">
        <v>0.2</v>
      </c>
    </row>
    <row r="31" spans="1:10" ht="12.75">
      <c r="A31" s="1" t="s">
        <v>142</v>
      </c>
      <c r="B31" s="18">
        <v>0.18</v>
      </c>
      <c r="C31" s="18">
        <v>-0.64</v>
      </c>
      <c r="D31" s="18">
        <v>-0.003</v>
      </c>
      <c r="E31" s="18">
        <v>0.04</v>
      </c>
      <c r="F31" s="18">
        <v>0.3</v>
      </c>
      <c r="G31" s="18">
        <v>0.2</v>
      </c>
      <c r="H31" s="18">
        <v>0.1</v>
      </c>
      <c r="I31" s="18">
        <v>0.07</v>
      </c>
      <c r="J31" s="18">
        <v>-0.43</v>
      </c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108"/>
  <sheetViews>
    <sheetView workbookViewId="0" topLeftCell="A1">
      <selection activeCell="F5" sqref="F5"/>
    </sheetView>
  </sheetViews>
  <sheetFormatPr defaultColWidth="9.140625" defaultRowHeight="12.75"/>
  <cols>
    <col min="1" max="1" width="22.7109375" style="1" customWidth="1"/>
    <col min="2" max="2" width="9.00390625" style="1" customWidth="1"/>
    <col min="3" max="3" width="4.140625" style="1" customWidth="1"/>
    <col min="4" max="4" width="7.00390625" style="1" customWidth="1"/>
    <col min="5" max="5" width="2.00390625" style="1" customWidth="1"/>
    <col min="6" max="6" width="9.140625" style="1" customWidth="1"/>
    <col min="7" max="7" width="3.8515625" style="1" customWidth="1"/>
    <col min="8" max="8" width="7.57421875" style="1" customWidth="1"/>
    <col min="9" max="9" width="2.00390625" style="1" customWidth="1"/>
    <col min="10" max="10" width="9.140625" style="1" customWidth="1"/>
    <col min="11" max="11" width="4.28125" style="1" customWidth="1"/>
    <col min="12" max="12" width="7.421875" style="1" customWidth="1"/>
    <col min="13" max="13" width="2.00390625" style="1" customWidth="1"/>
    <col min="14" max="14" width="9.140625" style="1" customWidth="1"/>
    <col min="15" max="15" width="4.7109375" style="1" customWidth="1"/>
    <col min="16" max="16" width="7.7109375" style="1" customWidth="1"/>
    <col min="17" max="17" width="1.57421875" style="1" customWidth="1"/>
    <col min="18" max="18" width="11.00390625" style="1" customWidth="1"/>
    <col min="19" max="19" width="4.28125" style="1" customWidth="1"/>
    <col min="20" max="16384" width="9.140625" style="1" customWidth="1"/>
  </cols>
  <sheetData>
    <row r="1" ht="12.75">
      <c r="A1" s="9" t="s">
        <v>184</v>
      </c>
    </row>
    <row r="2" ht="12.75">
      <c r="A2" s="9"/>
    </row>
    <row r="3" spans="1:16" s="9" customFormat="1" ht="12.75">
      <c r="A3" s="32"/>
      <c r="B3" s="32"/>
      <c r="C3" s="32" t="s">
        <v>143</v>
      </c>
      <c r="D3" s="32"/>
      <c r="E3" s="32"/>
      <c r="F3" s="32"/>
      <c r="G3" s="32" t="s">
        <v>148</v>
      </c>
      <c r="H3" s="32"/>
      <c r="I3" s="32"/>
      <c r="J3" s="32"/>
      <c r="K3" s="32" t="s">
        <v>150</v>
      </c>
      <c r="L3" s="32"/>
      <c r="M3" s="32"/>
      <c r="N3" s="32"/>
      <c r="O3" s="32" t="s">
        <v>151</v>
      </c>
      <c r="P3" s="32"/>
    </row>
    <row r="4" spans="6:9" ht="12.75">
      <c r="F4" s="37"/>
      <c r="G4" s="37"/>
      <c r="H4" s="37"/>
      <c r="I4" s="37"/>
    </row>
    <row r="5" spans="1:8" ht="12.75">
      <c r="A5" s="1" t="s">
        <v>141</v>
      </c>
      <c r="B5" s="38">
        <v>0.000115197338838</v>
      </c>
      <c r="D5" s="39">
        <v>0.971681195867</v>
      </c>
      <c r="E5" s="39"/>
      <c r="F5" s="38">
        <v>7.64926747251E-05</v>
      </c>
      <c r="H5" s="39">
        <v>0.65573491463</v>
      </c>
    </row>
    <row r="6" spans="1:16" ht="12.75">
      <c r="A6" s="1" t="s">
        <v>183</v>
      </c>
      <c r="B6" s="38">
        <v>0.0219505174881</v>
      </c>
      <c r="C6" s="37" t="s">
        <v>144</v>
      </c>
      <c r="D6" s="39">
        <v>9.51597508728</v>
      </c>
      <c r="E6" s="39"/>
      <c r="F6" s="38">
        <v>0.0235342673018</v>
      </c>
      <c r="G6" s="37" t="s">
        <v>144</v>
      </c>
      <c r="H6" s="39">
        <v>9.99976375664</v>
      </c>
      <c r="J6" s="38">
        <v>0.021669201326</v>
      </c>
      <c r="K6" s="1" t="s">
        <v>144</v>
      </c>
      <c r="L6" s="39">
        <v>8.93246595827</v>
      </c>
      <c r="N6" s="38">
        <v>0.0230661921916</v>
      </c>
      <c r="O6" s="37" t="s">
        <v>144</v>
      </c>
      <c r="P6" s="39">
        <v>9.34368625238</v>
      </c>
    </row>
    <row r="7" spans="1:16" ht="12.75">
      <c r="A7" s="1" t="s">
        <v>42</v>
      </c>
      <c r="B7" s="38">
        <v>0.00130771822253</v>
      </c>
      <c r="C7" s="37" t="s">
        <v>146</v>
      </c>
      <c r="D7" s="39">
        <v>2.16075178622</v>
      </c>
      <c r="E7" s="39"/>
      <c r="F7" s="38"/>
      <c r="H7" s="39"/>
      <c r="J7" s="38">
        <v>0.0013076670102</v>
      </c>
      <c r="K7" s="1" t="s">
        <v>146</v>
      </c>
      <c r="L7" s="39">
        <v>2.14611091452</v>
      </c>
      <c r="N7" s="38"/>
      <c r="P7" s="39"/>
    </row>
    <row r="8" spans="1:16" ht="12.75">
      <c r="A8" s="1" t="s">
        <v>44</v>
      </c>
      <c r="B8" s="38"/>
      <c r="D8" s="39"/>
      <c r="E8" s="39"/>
      <c r="F8" s="38">
        <v>0.00157523007004</v>
      </c>
      <c r="G8" s="37" t="s">
        <v>144</v>
      </c>
      <c r="H8" s="39">
        <v>3.07304395604</v>
      </c>
      <c r="J8" s="38"/>
      <c r="L8" s="39"/>
      <c r="N8" s="38">
        <v>0.00152226589329</v>
      </c>
      <c r="O8" s="37" t="s">
        <v>144</v>
      </c>
      <c r="P8" s="39">
        <v>2.94104724416</v>
      </c>
    </row>
    <row r="9" spans="1:16" ht="12.75">
      <c r="A9" s="1" t="s">
        <v>142</v>
      </c>
      <c r="B9" s="38">
        <v>271.143532653</v>
      </c>
      <c r="C9" s="1" t="s">
        <v>144</v>
      </c>
      <c r="D9" s="39">
        <v>6.23865646558</v>
      </c>
      <c r="E9" s="39"/>
      <c r="F9" s="38">
        <v>249.737066228</v>
      </c>
      <c r="G9" s="37" t="s">
        <v>144</v>
      </c>
      <c r="H9" s="39">
        <v>5.64561680512</v>
      </c>
      <c r="J9" s="38">
        <v>270.747805677</v>
      </c>
      <c r="K9" s="1" t="s">
        <v>144</v>
      </c>
      <c r="L9" s="39">
        <v>6.21179599158</v>
      </c>
      <c r="N9" s="38">
        <v>250.61483941</v>
      </c>
      <c r="O9" s="37" t="s">
        <v>144</v>
      </c>
      <c r="P9" s="39">
        <v>5.63567366613</v>
      </c>
    </row>
    <row r="10" spans="1:16" ht="12.75">
      <c r="A10" s="1" t="s">
        <v>149</v>
      </c>
      <c r="B10" s="38"/>
      <c r="D10" s="39"/>
      <c r="E10" s="39"/>
      <c r="F10" s="38"/>
      <c r="H10" s="39"/>
      <c r="J10" s="38">
        <v>0.0916305031654</v>
      </c>
      <c r="K10" s="37"/>
      <c r="L10" s="39">
        <v>1.2383287055</v>
      </c>
      <c r="N10" s="38">
        <v>0.0698000713482</v>
      </c>
      <c r="O10" s="37"/>
      <c r="P10" s="39">
        <v>0.945855290476</v>
      </c>
    </row>
    <row r="11" spans="1:16" ht="12.75">
      <c r="A11" s="1" t="s">
        <v>153</v>
      </c>
      <c r="B11" s="38">
        <v>1.3356420336</v>
      </c>
      <c r="C11" s="1" t="s">
        <v>144</v>
      </c>
      <c r="D11" s="39">
        <v>3.3318855437</v>
      </c>
      <c r="E11" s="39"/>
      <c r="F11" s="38">
        <v>1.31834248817</v>
      </c>
      <c r="G11" s="1" t="s">
        <v>144</v>
      </c>
      <c r="H11" s="39">
        <v>3.30442754442</v>
      </c>
      <c r="J11" s="38">
        <v>1.20053492795</v>
      </c>
      <c r="K11" s="1" t="s">
        <v>144</v>
      </c>
      <c r="L11" s="39">
        <v>2.903802622</v>
      </c>
      <c r="N11" s="38">
        <v>1.19542983359</v>
      </c>
      <c r="O11" s="1" t="s">
        <v>144</v>
      </c>
      <c r="P11" s="39">
        <v>2.90542036413</v>
      </c>
    </row>
    <row r="12" spans="1:16" ht="12.75">
      <c r="A12" s="1" t="s">
        <v>5</v>
      </c>
      <c r="B12" s="38">
        <v>3.09886602127</v>
      </c>
      <c r="C12" s="1" t="s">
        <v>144</v>
      </c>
      <c r="D12" s="39">
        <v>7.62399106974</v>
      </c>
      <c r="E12" s="39"/>
      <c r="F12" s="38">
        <v>3.13947314018</v>
      </c>
      <c r="G12" s="1" t="s">
        <v>144</v>
      </c>
      <c r="H12" s="39">
        <v>7.78344803274</v>
      </c>
      <c r="J12" s="38">
        <v>3.017963572</v>
      </c>
      <c r="K12" s="1" t="s">
        <v>144</v>
      </c>
      <c r="L12" s="39">
        <v>7.01107310763</v>
      </c>
      <c r="N12" s="38">
        <v>3.07506993483</v>
      </c>
      <c r="O12" s="1" t="s">
        <v>144</v>
      </c>
      <c r="P12" s="39">
        <v>7.19489840802</v>
      </c>
    </row>
    <row r="13" spans="1:16" ht="12.75">
      <c r="A13" s="1" t="s">
        <v>6</v>
      </c>
      <c r="B13" s="38">
        <v>2.50163014834</v>
      </c>
      <c r="C13" s="1" t="s">
        <v>144</v>
      </c>
      <c r="D13" s="39">
        <v>6.38830987861</v>
      </c>
      <c r="E13" s="39"/>
      <c r="F13" s="38">
        <v>2.52886204967</v>
      </c>
      <c r="G13" s="1" t="s">
        <v>144</v>
      </c>
      <c r="H13" s="39">
        <v>6.50016578012</v>
      </c>
      <c r="J13" s="38">
        <v>2.51417939017</v>
      </c>
      <c r="K13" s="1" t="s">
        <v>144</v>
      </c>
      <c r="L13" s="39">
        <v>6.24788174628</v>
      </c>
      <c r="N13" s="38">
        <v>2.54372835523</v>
      </c>
      <c r="O13" s="1" t="s">
        <v>144</v>
      </c>
      <c r="P13" s="39">
        <v>6.35926667421</v>
      </c>
    </row>
    <row r="14" spans="1:24" ht="12.75">
      <c r="A14" s="1" t="s">
        <v>7</v>
      </c>
      <c r="B14" s="38">
        <v>2.38630123725</v>
      </c>
      <c r="C14" s="1" t="s">
        <v>144</v>
      </c>
      <c r="D14" s="39">
        <v>6.04216847684</v>
      </c>
      <c r="E14" s="39"/>
      <c r="F14" s="38">
        <v>2.38088473011</v>
      </c>
      <c r="G14" s="1" t="s">
        <v>144</v>
      </c>
      <c r="H14" s="39">
        <v>6.06599697601</v>
      </c>
      <c r="J14" s="38">
        <v>2.37990383364</v>
      </c>
      <c r="K14" s="1" t="s">
        <v>144</v>
      </c>
      <c r="L14" s="39">
        <v>5.83412332081</v>
      </c>
      <c r="N14" s="38">
        <v>2.382054475</v>
      </c>
      <c r="O14" s="1" t="s">
        <v>144</v>
      </c>
      <c r="P14" s="39">
        <v>5.87739928917</v>
      </c>
      <c r="X14" s="37"/>
    </row>
    <row r="15" spans="1:16" ht="12.75">
      <c r="A15" s="1" t="s">
        <v>8</v>
      </c>
      <c r="B15" s="38">
        <v>3.04574895806</v>
      </c>
      <c r="C15" s="1" t="s">
        <v>144</v>
      </c>
      <c r="D15" s="39">
        <v>7.80587774444</v>
      </c>
      <c r="E15" s="39"/>
      <c r="F15" s="38">
        <v>3.08844639822</v>
      </c>
      <c r="G15" s="1" t="s">
        <v>144</v>
      </c>
      <c r="H15" s="39">
        <v>7.95034516602</v>
      </c>
      <c r="J15" s="38">
        <v>3.05263197784</v>
      </c>
      <c r="K15" s="1" t="s">
        <v>144</v>
      </c>
      <c r="L15" s="39">
        <v>7.60106319516</v>
      </c>
      <c r="N15" s="38">
        <v>3.09988329307</v>
      </c>
      <c r="O15" s="1" t="s">
        <v>144</v>
      </c>
      <c r="P15" s="39">
        <v>7.74688185388</v>
      </c>
    </row>
    <row r="16" spans="1:16" ht="12.75">
      <c r="A16" s="1" t="s">
        <v>9</v>
      </c>
      <c r="B16" s="38">
        <v>4.13459200915</v>
      </c>
      <c r="C16" s="1" t="s">
        <v>144</v>
      </c>
      <c r="D16" s="39">
        <v>10.5380831495</v>
      </c>
      <c r="E16" s="39"/>
      <c r="F16" s="38">
        <v>4.13327813071</v>
      </c>
      <c r="G16" s="1" t="s">
        <v>144</v>
      </c>
      <c r="H16" s="39">
        <v>10.58644941</v>
      </c>
      <c r="J16" s="38">
        <v>4.02336740711</v>
      </c>
      <c r="K16" s="1" t="s">
        <v>144</v>
      </c>
      <c r="L16" s="39">
        <v>9.95256310153</v>
      </c>
      <c r="N16" s="38">
        <v>4.0330222894</v>
      </c>
      <c r="O16" s="1" t="s">
        <v>144</v>
      </c>
      <c r="P16" s="39">
        <v>10.0172628179</v>
      </c>
    </row>
    <row r="17" spans="1:24" ht="12.75">
      <c r="A17" s="1" t="s">
        <v>10</v>
      </c>
      <c r="B17" s="38">
        <v>2.0936330466</v>
      </c>
      <c r="C17" s="1" t="s">
        <v>144</v>
      </c>
      <c r="D17" s="39">
        <v>5.23559589363</v>
      </c>
      <c r="E17" s="39"/>
      <c r="F17" s="38">
        <v>2.10853521126</v>
      </c>
      <c r="G17" s="1" t="s">
        <v>144</v>
      </c>
      <c r="H17" s="39">
        <v>5.33300736784</v>
      </c>
      <c r="J17" s="38">
        <v>2.1418677831</v>
      </c>
      <c r="K17" s="1" t="s">
        <v>144</v>
      </c>
      <c r="L17" s="39">
        <v>5.22084042256</v>
      </c>
      <c r="N17" s="38">
        <v>2.1629353536</v>
      </c>
      <c r="O17" s="1" t="s">
        <v>144</v>
      </c>
      <c r="P17" s="39">
        <v>5.33149274277</v>
      </c>
      <c r="X17" s="37"/>
    </row>
    <row r="18" spans="1:24" ht="12.75">
      <c r="A18" s="1" t="s">
        <v>11</v>
      </c>
      <c r="B18" s="38">
        <v>2.48995049056</v>
      </c>
      <c r="C18" s="1" t="s">
        <v>144</v>
      </c>
      <c r="D18" s="39">
        <v>6.35541637337</v>
      </c>
      <c r="E18" s="39"/>
      <c r="F18" s="38">
        <v>2.46810638733</v>
      </c>
      <c r="G18" s="1" t="s">
        <v>144</v>
      </c>
      <c r="H18" s="39">
        <v>6.3311729106</v>
      </c>
      <c r="J18" s="38">
        <v>2.49780203638</v>
      </c>
      <c r="K18" s="1" t="s">
        <v>144</v>
      </c>
      <c r="L18" s="39">
        <v>6.20766418682</v>
      </c>
      <c r="N18" s="38">
        <v>2.47383216907</v>
      </c>
      <c r="O18" s="1" t="s">
        <v>144</v>
      </c>
      <c r="P18" s="39">
        <v>6.17472808293</v>
      </c>
      <c r="X18" s="37"/>
    </row>
    <row r="19" spans="1:24" ht="12.75">
      <c r="A19" s="1" t="s">
        <v>12</v>
      </c>
      <c r="B19" s="38">
        <v>0.618707947293</v>
      </c>
      <c r="C19" s="1" t="s">
        <v>152</v>
      </c>
      <c r="D19" s="39">
        <v>1.51584897611</v>
      </c>
      <c r="E19" s="39"/>
      <c r="F19" s="38">
        <v>0.680901922954</v>
      </c>
      <c r="G19" s="37" t="s">
        <v>152</v>
      </c>
      <c r="H19" s="39">
        <v>1.68982714531</v>
      </c>
      <c r="J19" s="38">
        <v>0.654474686441</v>
      </c>
      <c r="K19" s="1" t="s">
        <v>146</v>
      </c>
      <c r="L19" s="39">
        <v>1.56506976183</v>
      </c>
      <c r="N19" s="38">
        <v>0.720091656404</v>
      </c>
      <c r="O19" s="1" t="s">
        <v>152</v>
      </c>
      <c r="P19" s="39">
        <v>1.74325523655</v>
      </c>
      <c r="X19" s="37"/>
    </row>
    <row r="20" spans="1:24" ht="12.75">
      <c r="A20" s="1" t="s">
        <v>13</v>
      </c>
      <c r="B20" s="38">
        <v>-2.40095218581</v>
      </c>
      <c r="C20" s="1" t="s">
        <v>144</v>
      </c>
      <c r="D20" s="39">
        <v>-4.24375810031</v>
      </c>
      <c r="E20" s="39"/>
      <c r="F20" s="38">
        <v>-2.4368023395</v>
      </c>
      <c r="G20" s="37" t="s">
        <v>144</v>
      </c>
      <c r="H20" s="39">
        <v>-4.3161517108</v>
      </c>
      <c r="J20" s="38">
        <v>-2.54839823899</v>
      </c>
      <c r="K20" s="37" t="s">
        <v>144</v>
      </c>
      <c r="L20" s="39">
        <v>-4.32238712933</v>
      </c>
      <c r="N20" s="38">
        <v>-2.57653485052</v>
      </c>
      <c r="O20" s="37" t="s">
        <v>144</v>
      </c>
      <c r="P20" s="39">
        <v>-4.38218439162</v>
      </c>
      <c r="X20" s="37"/>
    </row>
    <row r="21" spans="1:16" ht="12.75">
      <c r="A21" s="1" t="s">
        <v>14</v>
      </c>
      <c r="B21" s="38">
        <v>-2.86940262178</v>
      </c>
      <c r="C21" s="1" t="s">
        <v>144</v>
      </c>
      <c r="D21" s="39">
        <v>-4.27535868648</v>
      </c>
      <c r="E21" s="39"/>
      <c r="F21" s="38">
        <v>-2.84349915703</v>
      </c>
      <c r="G21" s="37" t="s">
        <v>144</v>
      </c>
      <c r="H21" s="39">
        <v>-4.24663580067</v>
      </c>
      <c r="J21" s="38">
        <v>-2.82146065857</v>
      </c>
      <c r="K21" s="37" t="s">
        <v>144</v>
      </c>
      <c r="L21" s="39">
        <v>-4.16907649208</v>
      </c>
      <c r="N21" s="38">
        <v>-2.79329310058</v>
      </c>
      <c r="O21" s="37" t="s">
        <v>144</v>
      </c>
      <c r="P21" s="39">
        <v>-4.1370770219</v>
      </c>
    </row>
    <row r="22" spans="1:24" ht="12.75">
      <c r="A22" s="1" t="s">
        <v>157</v>
      </c>
      <c r="B22" s="38">
        <v>-0.101639416335</v>
      </c>
      <c r="D22" s="39">
        <v>-0.236977043929</v>
      </c>
      <c r="E22" s="39"/>
      <c r="F22" s="38">
        <v>-0.0997723428168</v>
      </c>
      <c r="H22" s="39">
        <v>-0.233336367121</v>
      </c>
      <c r="J22" s="38">
        <v>-0.170229593693</v>
      </c>
      <c r="K22" s="37"/>
      <c r="L22" s="39">
        <v>-0.390509429331</v>
      </c>
      <c r="N22" s="38">
        <v>-0.167238581616</v>
      </c>
      <c r="O22" s="37"/>
      <c r="P22" s="39">
        <v>-0.384449856797</v>
      </c>
      <c r="X22" s="37"/>
    </row>
    <row r="23" spans="1:24" ht="12.75">
      <c r="A23" s="1" t="s">
        <v>16</v>
      </c>
      <c r="B23" s="38">
        <v>0.0461337686542</v>
      </c>
      <c r="D23" s="39">
        <v>0.111903693716</v>
      </c>
      <c r="E23" s="39"/>
      <c r="F23" s="38">
        <v>-0.084546591895</v>
      </c>
      <c r="H23" s="39">
        <v>-0.203645327064</v>
      </c>
      <c r="J23" s="38">
        <v>0.10406089517</v>
      </c>
      <c r="L23" s="39">
        <v>0.246939138964</v>
      </c>
      <c r="N23" s="38">
        <v>-0.0239944779306</v>
      </c>
      <c r="P23" s="39">
        <v>-0.0565471444769</v>
      </c>
      <c r="X23" s="37"/>
    </row>
    <row r="24" spans="1:16" ht="12.75">
      <c r="A24" s="1" t="s">
        <v>154</v>
      </c>
      <c r="B24" s="38">
        <v>2.50385599325</v>
      </c>
      <c r="C24" s="1" t="s">
        <v>144</v>
      </c>
      <c r="D24" s="39">
        <v>6.38955125277</v>
      </c>
      <c r="E24" s="39"/>
      <c r="F24" s="38">
        <v>2.46369399918</v>
      </c>
      <c r="G24" s="37" t="s">
        <v>144</v>
      </c>
      <c r="H24" s="39">
        <v>6.3139028859</v>
      </c>
      <c r="J24" s="38">
        <v>2.57281184032</v>
      </c>
      <c r="K24" s="1" t="s">
        <v>144</v>
      </c>
      <c r="L24" s="39">
        <v>6.39433348702</v>
      </c>
      <c r="N24" s="38">
        <v>2.5292501018</v>
      </c>
      <c r="O24" s="37" t="s">
        <v>144</v>
      </c>
      <c r="P24" s="39">
        <v>6.30912025713</v>
      </c>
    </row>
    <row r="25" spans="1:24" ht="12.75">
      <c r="A25" s="1" t="s">
        <v>155</v>
      </c>
      <c r="B25" s="38">
        <v>2.03505664788</v>
      </c>
      <c r="C25" s="1" t="s">
        <v>144</v>
      </c>
      <c r="D25" s="39">
        <v>5.17059484042</v>
      </c>
      <c r="E25" s="39"/>
      <c r="F25" s="38">
        <v>1.95997857976</v>
      </c>
      <c r="G25" s="37" t="s">
        <v>144</v>
      </c>
      <c r="H25" s="39">
        <v>4.98998511814</v>
      </c>
      <c r="J25" s="38">
        <v>2.0177149327</v>
      </c>
      <c r="K25" s="1" t="s">
        <v>144</v>
      </c>
      <c r="L25" s="39">
        <v>4.99040905087</v>
      </c>
      <c r="N25" s="38">
        <v>1.9418789963</v>
      </c>
      <c r="O25" s="37" t="s">
        <v>144</v>
      </c>
      <c r="P25" s="39">
        <v>4.80939190486</v>
      </c>
      <c r="X25" s="37"/>
    </row>
    <row r="26" spans="1:24" ht="12.75">
      <c r="A26" s="1" t="s">
        <v>156</v>
      </c>
      <c r="B26" s="38">
        <v>1.68225058675</v>
      </c>
      <c r="C26" s="1" t="s">
        <v>144</v>
      </c>
      <c r="D26" s="39">
        <v>4.22808296521</v>
      </c>
      <c r="E26" s="39"/>
      <c r="F26" s="38">
        <v>1.7143034207</v>
      </c>
      <c r="G26" s="37" t="s">
        <v>144</v>
      </c>
      <c r="H26" s="39">
        <v>4.36312128444</v>
      </c>
      <c r="J26" s="38">
        <v>1.66933736927</v>
      </c>
      <c r="K26" s="1" t="s">
        <v>144</v>
      </c>
      <c r="L26" s="39">
        <v>4.08161156653</v>
      </c>
      <c r="N26" s="38">
        <v>1.71249046029</v>
      </c>
      <c r="O26" s="37" t="s">
        <v>144</v>
      </c>
      <c r="P26" s="39">
        <v>4.24282873735</v>
      </c>
      <c r="X26" s="37"/>
    </row>
    <row r="27" spans="1:16" ht="12.75">
      <c r="A27" s="1" t="s">
        <v>147</v>
      </c>
      <c r="B27" s="38">
        <v>-4.12545191592</v>
      </c>
      <c r="C27" s="1" t="s">
        <v>144</v>
      </c>
      <c r="D27" s="39">
        <v>-9.01020896413</v>
      </c>
      <c r="E27" s="39"/>
      <c r="F27" s="38">
        <v>-4.55809413425</v>
      </c>
      <c r="G27" s="1" t="s">
        <v>144</v>
      </c>
      <c r="H27" s="39">
        <v>-9.44828895117</v>
      </c>
      <c r="J27" s="38">
        <v>-4.10585614284</v>
      </c>
      <c r="K27" s="1" t="s">
        <v>144</v>
      </c>
      <c r="L27" s="39">
        <v>-8.67157564908</v>
      </c>
      <c r="N27" s="38">
        <v>-4.50222649246</v>
      </c>
      <c r="O27" s="37" t="s">
        <v>144</v>
      </c>
      <c r="P27" s="39">
        <v>-9.06212262347</v>
      </c>
    </row>
    <row r="29" spans="1:24" ht="12.75">
      <c r="A29" s="1" t="s">
        <v>185</v>
      </c>
      <c r="B29" s="1">
        <v>595</v>
      </c>
      <c r="F29" s="1">
        <v>595</v>
      </c>
      <c r="J29" s="1">
        <v>561</v>
      </c>
      <c r="N29" s="1">
        <v>561</v>
      </c>
      <c r="X29" s="37"/>
    </row>
    <row r="30" spans="1:24" ht="12.75">
      <c r="A30" s="1" t="s">
        <v>180</v>
      </c>
      <c r="B30" s="31">
        <v>-1735.07177846</v>
      </c>
      <c r="F30" s="1">
        <v>-1732.81220014</v>
      </c>
      <c r="J30" s="1">
        <v>-1650.84218737</v>
      </c>
      <c r="N30" s="1">
        <v>-1648.94054101</v>
      </c>
      <c r="X30" s="37"/>
    </row>
    <row r="31" spans="1:24" ht="12.75">
      <c r="A31" s="1" t="s">
        <v>182</v>
      </c>
      <c r="B31" s="1">
        <v>52327.6728808</v>
      </c>
      <c r="C31" s="1" t="s">
        <v>144</v>
      </c>
      <c r="F31" s="1">
        <v>52332.1920374</v>
      </c>
      <c r="G31" s="1" t="s">
        <v>144</v>
      </c>
      <c r="J31" s="1">
        <v>50142.9512878</v>
      </c>
      <c r="K31" s="1" t="s">
        <v>144</v>
      </c>
      <c r="N31" s="1">
        <v>50146.7545805</v>
      </c>
      <c r="O31" s="1" t="s">
        <v>144</v>
      </c>
      <c r="X31" s="37"/>
    </row>
    <row r="32" spans="1:14" ht="12.75">
      <c r="A32" s="1" t="s">
        <v>181</v>
      </c>
      <c r="B32" s="31">
        <v>0.938124222227</v>
      </c>
      <c r="F32" s="31">
        <v>0.9378</v>
      </c>
      <c r="J32" s="31">
        <v>0.938</v>
      </c>
      <c r="N32" s="31">
        <v>0.938293506146</v>
      </c>
    </row>
    <row r="33" spans="1:16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2.75">
      <c r="A34" s="1" t="s">
        <v>206</v>
      </c>
    </row>
    <row r="37" ht="12.75">
      <c r="A37" s="9" t="s">
        <v>186</v>
      </c>
    </row>
    <row r="38" spans="1:13" ht="12.75">
      <c r="A38" s="32"/>
      <c r="B38" s="33"/>
      <c r="C38" s="32" t="s">
        <v>143</v>
      </c>
      <c r="D38" s="32"/>
      <c r="E38" s="33"/>
      <c r="F38" s="32"/>
      <c r="G38" s="32" t="s">
        <v>148</v>
      </c>
      <c r="H38" s="32"/>
      <c r="I38" s="33"/>
      <c r="J38" s="32"/>
      <c r="K38" s="32" t="s">
        <v>150</v>
      </c>
      <c r="L38" s="32"/>
      <c r="M38" s="33"/>
    </row>
    <row r="40" spans="1:8" ht="12.75">
      <c r="A40" s="1" t="s">
        <v>141</v>
      </c>
      <c r="B40" s="38">
        <v>0.00154720769946</v>
      </c>
      <c r="C40" s="1" t="s">
        <v>144</v>
      </c>
      <c r="D40" s="39">
        <v>2.63946158271</v>
      </c>
      <c r="F40" s="38">
        <v>0.00158206403235</v>
      </c>
      <c r="G40" s="1" t="s">
        <v>144</v>
      </c>
      <c r="H40" s="39">
        <v>2.67274169776</v>
      </c>
    </row>
    <row r="41" spans="1:8" ht="12.75">
      <c r="A41" s="1" t="s">
        <v>183</v>
      </c>
      <c r="B41" s="38">
        <v>0.00934126559549</v>
      </c>
      <c r="D41" s="39">
        <v>1.55602388617</v>
      </c>
      <c r="F41" s="38"/>
      <c r="H41" s="39"/>
    </row>
    <row r="42" spans="1:12" ht="12.75">
      <c r="A42" s="1" t="s">
        <v>42</v>
      </c>
      <c r="B42" s="38">
        <v>0.00281543019322</v>
      </c>
      <c r="C42" s="1" t="s">
        <v>146</v>
      </c>
      <c r="D42" s="39">
        <v>2.0911497035</v>
      </c>
      <c r="F42" s="38">
        <v>0.00281458097597</v>
      </c>
      <c r="G42" s="1" t="s">
        <v>146</v>
      </c>
      <c r="H42" s="39">
        <v>2.08362918971</v>
      </c>
      <c r="J42" s="38">
        <v>0.00271611914993</v>
      </c>
      <c r="K42" s="1" t="s">
        <v>146</v>
      </c>
      <c r="L42" s="39">
        <v>2.02636949174</v>
      </c>
    </row>
    <row r="43" spans="1:12" ht="12.75">
      <c r="A43" s="1" t="s">
        <v>44</v>
      </c>
      <c r="B43" s="38">
        <v>0.00484455043377</v>
      </c>
      <c r="C43" s="1" t="s">
        <v>144</v>
      </c>
      <c r="D43" s="39">
        <v>5.00856731386</v>
      </c>
      <c r="F43" s="38">
        <v>0.00490057636235</v>
      </c>
      <c r="G43" s="1" t="s">
        <v>144</v>
      </c>
      <c r="H43" s="39">
        <v>5.02942611511</v>
      </c>
      <c r="J43" s="38">
        <v>0.00489592324103</v>
      </c>
      <c r="K43" s="1" t="s">
        <v>144</v>
      </c>
      <c r="L43" s="39">
        <v>5.0613458303</v>
      </c>
    </row>
    <row r="44" spans="1:12" ht="12.75">
      <c r="A44" s="1" t="s">
        <v>142</v>
      </c>
      <c r="B44" s="38">
        <v>42.8511584039</v>
      </c>
      <c r="D44" s="39">
        <v>1.18523935518</v>
      </c>
      <c r="F44" s="38">
        <v>66.6063990889</v>
      </c>
      <c r="G44" s="1" t="s">
        <v>146</v>
      </c>
      <c r="H44" s="39">
        <v>2.06303096877</v>
      </c>
      <c r="J44" s="38">
        <v>65.9688296558</v>
      </c>
      <c r="K44" s="1" t="s">
        <v>146</v>
      </c>
      <c r="L44" s="39">
        <v>2.03606151648</v>
      </c>
    </row>
    <row r="45" spans="1:12" ht="12.75">
      <c r="A45" s="1" t="s">
        <v>149</v>
      </c>
      <c r="B45" s="38"/>
      <c r="D45" s="39"/>
      <c r="F45" s="38"/>
      <c r="H45" s="39"/>
      <c r="J45" s="38">
        <v>0.614306917979</v>
      </c>
      <c r="K45" s="1" t="s">
        <v>144</v>
      </c>
      <c r="L45" s="39">
        <v>2.83514022413</v>
      </c>
    </row>
    <row r="46" spans="1:12" ht="12.75">
      <c r="A46" s="1" t="s">
        <v>153</v>
      </c>
      <c r="B46" s="38">
        <v>0.195185429767</v>
      </c>
      <c r="D46" s="39">
        <v>0.599985670069</v>
      </c>
      <c r="F46" s="38">
        <v>0.189861237601</v>
      </c>
      <c r="H46" s="39">
        <v>0.582266708937</v>
      </c>
      <c r="J46" s="38">
        <v>0.175475220149</v>
      </c>
      <c r="L46" s="39">
        <v>0.537926281424</v>
      </c>
    </row>
    <row r="47" spans="1:12" ht="12.75">
      <c r="A47" s="1" t="s">
        <v>5</v>
      </c>
      <c r="B47" s="38">
        <v>2.35296690174</v>
      </c>
      <c r="C47" s="1" t="s">
        <v>144</v>
      </c>
      <c r="D47" s="39">
        <v>7.04678747887</v>
      </c>
      <c r="F47" s="38">
        <v>2.33535952269</v>
      </c>
      <c r="G47" s="1" t="s">
        <v>144</v>
      </c>
      <c r="H47" s="39">
        <v>6.97116486597</v>
      </c>
      <c r="J47" s="38">
        <v>2.31233273255</v>
      </c>
      <c r="K47" s="1" t="s">
        <v>144</v>
      </c>
      <c r="L47" s="39">
        <v>6.85150514336</v>
      </c>
    </row>
    <row r="48" spans="1:12" ht="12.75">
      <c r="A48" s="1" t="s">
        <v>6</v>
      </c>
      <c r="B48" s="38">
        <v>2.16441536306</v>
      </c>
      <c r="C48" s="1" t="s">
        <v>144</v>
      </c>
      <c r="D48" s="39">
        <v>6.85004683976</v>
      </c>
      <c r="F48" s="38">
        <v>2.15019986778</v>
      </c>
      <c r="G48" s="1" t="s">
        <v>144</v>
      </c>
      <c r="H48" s="39">
        <v>6.79099359325</v>
      </c>
      <c r="J48" s="38">
        <v>2.12552438062</v>
      </c>
      <c r="K48" s="1" t="s">
        <v>144</v>
      </c>
      <c r="L48" s="39">
        <v>6.70403429846</v>
      </c>
    </row>
    <row r="49" spans="1:12" ht="12.75">
      <c r="A49" s="1" t="s">
        <v>7</v>
      </c>
      <c r="B49" s="38">
        <v>0.962246370301</v>
      </c>
      <c r="C49" s="1" t="s">
        <v>144</v>
      </c>
      <c r="D49" s="39">
        <v>2.99571470315</v>
      </c>
      <c r="F49" s="38">
        <v>0.967164292107</v>
      </c>
      <c r="G49" s="1" t="s">
        <v>144</v>
      </c>
      <c r="H49" s="39">
        <v>3.00311860179</v>
      </c>
      <c r="J49" s="38">
        <v>0.937845163129</v>
      </c>
      <c r="K49" s="1" t="s">
        <v>144</v>
      </c>
      <c r="L49" s="39">
        <v>2.90526950421</v>
      </c>
    </row>
    <row r="50" spans="1:24" ht="12.75">
      <c r="A50" s="1" t="s">
        <v>8</v>
      </c>
      <c r="B50" s="38">
        <v>2.12187126053</v>
      </c>
      <c r="C50" s="1" t="s">
        <v>144</v>
      </c>
      <c r="D50" s="39">
        <v>6.62712008691</v>
      </c>
      <c r="F50" s="38">
        <v>2.13981856984</v>
      </c>
      <c r="G50" s="1" t="s">
        <v>144</v>
      </c>
      <c r="H50" s="39">
        <v>6.66562963293</v>
      </c>
      <c r="J50" s="38">
        <v>2.12040212617</v>
      </c>
      <c r="K50" s="1" t="s">
        <v>144</v>
      </c>
      <c r="L50" s="39">
        <v>6.60113372925</v>
      </c>
      <c r="X50" s="37"/>
    </row>
    <row r="51" spans="1:12" ht="12.75">
      <c r="A51" s="1" t="s">
        <v>9</v>
      </c>
      <c r="B51" s="38">
        <v>2.08093322382</v>
      </c>
      <c r="C51" s="1" t="s">
        <v>144</v>
      </c>
      <c r="D51" s="39">
        <v>6.47700265912</v>
      </c>
      <c r="F51" s="38">
        <v>2.05195121995</v>
      </c>
      <c r="G51" s="1" t="s">
        <v>144</v>
      </c>
      <c r="H51" s="39">
        <v>6.37556091444</v>
      </c>
      <c r="J51" s="38">
        <v>2.00648174515</v>
      </c>
      <c r="K51" s="1" t="s">
        <v>144</v>
      </c>
      <c r="L51" s="39">
        <v>6.21191398172</v>
      </c>
    </row>
    <row r="52" spans="1:12" ht="12.75">
      <c r="A52" s="1" t="s">
        <v>10</v>
      </c>
      <c r="B52" s="38">
        <v>1.45086243251</v>
      </c>
      <c r="C52" s="1" t="s">
        <v>144</v>
      </c>
      <c r="D52" s="39">
        <v>4.534987519</v>
      </c>
      <c r="F52" s="38">
        <v>1.46523242998</v>
      </c>
      <c r="G52" s="1" t="s">
        <v>144</v>
      </c>
      <c r="H52" s="39">
        <v>4.5708751426</v>
      </c>
      <c r="J52" s="38">
        <v>1.46684389719</v>
      </c>
      <c r="K52" s="1" t="s">
        <v>144</v>
      </c>
      <c r="L52" s="39">
        <v>4.57926071211</v>
      </c>
    </row>
    <row r="53" spans="1:12" ht="12.75">
      <c r="A53" s="1" t="s">
        <v>11</v>
      </c>
      <c r="B53" s="38">
        <v>0.816715669968</v>
      </c>
      <c r="C53" s="1" t="s">
        <v>144</v>
      </c>
      <c r="D53" s="39">
        <v>2.55315732045</v>
      </c>
      <c r="F53" s="38">
        <v>0.784655918365</v>
      </c>
      <c r="G53" s="1" t="s">
        <v>146</v>
      </c>
      <c r="H53" s="39">
        <v>2.44837777493</v>
      </c>
      <c r="J53" s="38">
        <v>0.748188090998</v>
      </c>
      <c r="K53" s="1" t="s">
        <v>152</v>
      </c>
      <c r="L53" s="39">
        <v>2.32550794972</v>
      </c>
    </row>
    <row r="54" spans="1:24" ht="12.75">
      <c r="A54" s="1" t="s">
        <v>12</v>
      </c>
      <c r="B54" s="38">
        <v>0.0860610308994</v>
      </c>
      <c r="D54" s="39">
        <v>0.263045149614</v>
      </c>
      <c r="F54" s="38">
        <v>0.0980736594645</v>
      </c>
      <c r="H54" s="39">
        <v>0.298795502267</v>
      </c>
      <c r="J54" s="38">
        <v>0.0774422566685</v>
      </c>
      <c r="L54" s="39">
        <v>0.23571962658</v>
      </c>
      <c r="X54" s="37"/>
    </row>
    <row r="55" spans="1:24" ht="12.75">
      <c r="A55" s="1" t="s">
        <v>13</v>
      </c>
      <c r="B55" s="38">
        <v>-5.17214698071</v>
      </c>
      <c r="C55" s="1" t="s">
        <v>144</v>
      </c>
      <c r="D55" s="39">
        <v>-4.85005742594</v>
      </c>
      <c r="F55" s="38">
        <v>-5.16644476498</v>
      </c>
      <c r="G55" s="1" t="s">
        <v>144</v>
      </c>
      <c r="H55" s="39">
        <v>-4.85190103309</v>
      </c>
      <c r="J55" s="38">
        <v>-5.16057450754</v>
      </c>
      <c r="L55" s="39">
        <v>-4.84875322513</v>
      </c>
      <c r="X55" s="37"/>
    </row>
    <row r="56" spans="1:12" ht="12.75">
      <c r="A56" s="1" t="s">
        <v>14</v>
      </c>
      <c r="B56" s="38">
        <v>-2.93858772366</v>
      </c>
      <c r="C56" s="1" t="s">
        <v>144</v>
      </c>
      <c r="D56" s="39">
        <v>-5.71698608287</v>
      </c>
      <c r="F56" s="38">
        <v>-2.94457905135</v>
      </c>
      <c r="G56" s="1" t="s">
        <v>144</v>
      </c>
      <c r="H56" s="39">
        <v>-5.72710704168</v>
      </c>
      <c r="J56" s="38">
        <v>-2.9468345642</v>
      </c>
      <c r="K56" s="1" t="s">
        <v>144</v>
      </c>
      <c r="L56" s="39">
        <v>-5.73956070701</v>
      </c>
    </row>
    <row r="57" spans="1:24" ht="12.75">
      <c r="A57" s="1" t="s">
        <v>157</v>
      </c>
      <c r="B57" s="38">
        <v>-0.988447176253</v>
      </c>
      <c r="C57" s="1" t="s">
        <v>144</v>
      </c>
      <c r="D57" s="39">
        <v>-2.8635023097</v>
      </c>
      <c r="F57" s="38">
        <v>-1.00058293433</v>
      </c>
      <c r="G57" s="1" t="s">
        <v>144</v>
      </c>
      <c r="H57" s="39">
        <v>-2.89223622478</v>
      </c>
      <c r="J57" s="38">
        <v>-0.999604667505</v>
      </c>
      <c r="K57" s="1" t="s">
        <v>144</v>
      </c>
      <c r="L57" s="39">
        <v>-2.89338247938</v>
      </c>
      <c r="X57" s="37"/>
    </row>
    <row r="58" spans="1:24" ht="12.75">
      <c r="A58" s="1" t="s">
        <v>16</v>
      </c>
      <c r="B58" s="38">
        <v>-0.610031934468</v>
      </c>
      <c r="C58" s="1" t="s">
        <v>152</v>
      </c>
      <c r="D58" s="39">
        <v>-1.81734237778</v>
      </c>
      <c r="F58" s="38">
        <v>-0.599307591443</v>
      </c>
      <c r="G58" s="1" t="s">
        <v>152</v>
      </c>
      <c r="H58" s="39">
        <v>-1.78172718929</v>
      </c>
      <c r="J58" s="38">
        <v>-0.597610180927</v>
      </c>
      <c r="K58" s="1" t="s">
        <v>152</v>
      </c>
      <c r="L58" s="39">
        <v>-1.77925540921</v>
      </c>
      <c r="X58" s="37"/>
    </row>
    <row r="59" spans="1:24" ht="12.75">
      <c r="A59" s="1" t="s">
        <v>154</v>
      </c>
      <c r="B59" s="38">
        <v>0.794043637429</v>
      </c>
      <c r="C59" s="1" t="s">
        <v>144</v>
      </c>
      <c r="D59" s="39">
        <v>2.42926678344</v>
      </c>
      <c r="F59" s="38">
        <v>0.759328757175</v>
      </c>
      <c r="G59" s="1" t="s">
        <v>146</v>
      </c>
      <c r="H59" s="39">
        <v>2.32226434822</v>
      </c>
      <c r="J59" s="38">
        <v>0.750732871163</v>
      </c>
      <c r="K59" s="1" t="s">
        <v>146</v>
      </c>
      <c r="L59" s="39">
        <v>2.29674107047</v>
      </c>
      <c r="X59" s="37"/>
    </row>
    <row r="60" spans="1:12" ht="12.75">
      <c r="A60" s="1" t="s">
        <v>155</v>
      </c>
      <c r="B60" s="38">
        <v>0.0520918546687</v>
      </c>
      <c r="D60" s="39">
        <v>0.160361001849</v>
      </c>
      <c r="F60" s="38">
        <v>0.107578523648</v>
      </c>
      <c r="H60" s="39">
        <v>0.33166492414</v>
      </c>
      <c r="J60" s="38">
        <v>0.0857512829887</v>
      </c>
      <c r="L60" s="39">
        <v>0.264153804257</v>
      </c>
    </row>
    <row r="61" spans="1:12" ht="12.75">
      <c r="A61" s="1" t="s">
        <v>156</v>
      </c>
      <c r="B61" s="38">
        <v>0.0962285276541</v>
      </c>
      <c r="D61" s="39">
        <v>0.298880251255</v>
      </c>
      <c r="F61" s="38">
        <v>0.13369397324</v>
      </c>
      <c r="H61" s="39">
        <v>0.415562337549</v>
      </c>
      <c r="J61" s="38">
        <v>0.14084143435</v>
      </c>
      <c r="L61" s="39">
        <v>0.438141372155</v>
      </c>
    </row>
    <row r="62" spans="1:24" ht="12.75">
      <c r="A62" s="1" t="s">
        <v>147</v>
      </c>
      <c r="B62" s="38">
        <v>-1.66978033877</v>
      </c>
      <c r="C62" s="1" t="s">
        <v>144</v>
      </c>
      <c r="D62" s="39">
        <v>-2.96908996254</v>
      </c>
      <c r="F62" s="38">
        <v>-1.04965700375</v>
      </c>
      <c r="G62" s="1" t="s">
        <v>144</v>
      </c>
      <c r="H62" s="39">
        <v>-2.65394675519</v>
      </c>
      <c r="J62" s="38">
        <v>-1.03731872091</v>
      </c>
      <c r="K62" s="1" t="s">
        <v>144</v>
      </c>
      <c r="L62" s="39">
        <v>-2.62876855294</v>
      </c>
      <c r="S62" s="9"/>
      <c r="X62" s="37"/>
    </row>
    <row r="63" ht="12.75">
      <c r="X63" s="37"/>
    </row>
    <row r="64" spans="1:10" ht="12.75">
      <c r="A64" s="1" t="s">
        <v>185</v>
      </c>
      <c r="B64" s="1">
        <v>561</v>
      </c>
      <c r="F64" s="1">
        <v>561</v>
      </c>
      <c r="J64" s="1">
        <v>561</v>
      </c>
    </row>
    <row r="65" spans="1:10" ht="12.75">
      <c r="A65" s="1" t="s">
        <v>180</v>
      </c>
      <c r="B65" s="31">
        <v>-1650.01165579</v>
      </c>
      <c r="F65" s="1">
        <v>-1651.26100254</v>
      </c>
      <c r="J65" s="1">
        <v>-1650.95192723</v>
      </c>
    </row>
    <row r="66" spans="1:11" ht="12.75">
      <c r="A66" s="1" t="s">
        <v>182</v>
      </c>
      <c r="B66" s="31">
        <v>36042.5261998</v>
      </c>
      <c r="C66" s="1" t="s">
        <v>144</v>
      </c>
      <c r="F66" s="1">
        <v>36040.0275063</v>
      </c>
      <c r="G66" s="1" t="s">
        <v>144</v>
      </c>
      <c r="J66" s="1">
        <v>36040.6456569</v>
      </c>
      <c r="K66" s="1" t="s">
        <v>144</v>
      </c>
    </row>
    <row r="67" spans="1:10" ht="12.75">
      <c r="A67" s="1" t="s">
        <v>181</v>
      </c>
      <c r="B67" s="31">
        <v>0.916120755961</v>
      </c>
      <c r="F67" s="31">
        <v>0.916057244737</v>
      </c>
      <c r="J67" s="31">
        <v>0.916072956748</v>
      </c>
    </row>
    <row r="68" spans="1:13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ht="12.75">
      <c r="A69" s="1" t="s">
        <v>206</v>
      </c>
    </row>
    <row r="73" spans="1:24" ht="12.75">
      <c r="A73" s="9" t="s">
        <v>187</v>
      </c>
      <c r="X73" s="37"/>
    </row>
    <row r="74" spans="1:17" ht="12.75">
      <c r="A74" s="33"/>
      <c r="B74" s="33"/>
      <c r="C74" s="32" t="s">
        <v>143</v>
      </c>
      <c r="D74" s="33"/>
      <c r="E74" s="33"/>
      <c r="F74" s="33"/>
      <c r="G74" s="32" t="s">
        <v>148</v>
      </c>
      <c r="H74" s="32"/>
      <c r="I74" s="33"/>
      <c r="J74" s="33"/>
      <c r="K74" s="32" t="s">
        <v>150</v>
      </c>
      <c r="L74" s="32"/>
      <c r="M74" s="33"/>
      <c r="N74" s="33"/>
      <c r="O74" s="32" t="s">
        <v>151</v>
      </c>
      <c r="P74" s="32"/>
      <c r="Q74" s="33"/>
    </row>
    <row r="76" spans="1:16" ht="12.75">
      <c r="A76" s="1" t="s">
        <v>141</v>
      </c>
      <c r="B76" s="38">
        <v>0.00500639441307</v>
      </c>
      <c r="C76" s="1" t="s">
        <v>144</v>
      </c>
      <c r="D76" s="39">
        <v>3.23755939677</v>
      </c>
      <c r="J76" s="38">
        <v>0.00499983717732</v>
      </c>
      <c r="K76" s="1" t="s">
        <v>144</v>
      </c>
      <c r="L76" s="39">
        <v>3.24972377062</v>
      </c>
      <c r="N76" s="38">
        <v>0.00509348570359</v>
      </c>
      <c r="O76" s="1" t="s">
        <v>144</v>
      </c>
      <c r="P76" s="39">
        <v>3.09698738132</v>
      </c>
    </row>
    <row r="77" spans="1:16" ht="12.75">
      <c r="A77" s="1" t="s">
        <v>183</v>
      </c>
      <c r="B77" s="38"/>
      <c r="D77" s="39"/>
      <c r="J77" s="38"/>
      <c r="L77" s="39"/>
      <c r="N77" s="38"/>
      <c r="P77" s="39"/>
    </row>
    <row r="78" spans="1:16" ht="12.75">
      <c r="A78" s="1" t="s">
        <v>42</v>
      </c>
      <c r="B78" s="38">
        <v>2.2371785347E-05</v>
      </c>
      <c r="D78" s="39">
        <v>0.0432938008969</v>
      </c>
      <c r="J78" s="38"/>
      <c r="L78" s="39"/>
      <c r="N78" s="38">
        <v>0.000890970080237</v>
      </c>
      <c r="O78" s="1" t="s">
        <v>146</v>
      </c>
      <c r="P78" s="39">
        <v>1.84419462428</v>
      </c>
    </row>
    <row r="79" spans="1:16" ht="12.75">
      <c r="A79" s="1" t="s">
        <v>44</v>
      </c>
      <c r="B79" s="38">
        <v>0.00199186976906</v>
      </c>
      <c r="C79" s="1" t="s">
        <v>144</v>
      </c>
      <c r="D79" s="39">
        <v>3.46997456379</v>
      </c>
      <c r="F79" s="38">
        <v>0.00196522926459</v>
      </c>
      <c r="G79" s="1" t="s">
        <v>144</v>
      </c>
      <c r="H79" s="39">
        <v>3.96903074814</v>
      </c>
      <c r="J79" s="38">
        <v>0.00200457638503</v>
      </c>
      <c r="K79" s="1" t="s">
        <v>144</v>
      </c>
      <c r="L79" s="39">
        <v>4.05410125493</v>
      </c>
      <c r="N79" s="38"/>
      <c r="P79" s="39"/>
    </row>
    <row r="80" spans="1:16" ht="12.75">
      <c r="A80" s="1" t="s">
        <v>142</v>
      </c>
      <c r="B80" s="38">
        <v>581.262391434</v>
      </c>
      <c r="C80" s="1" t="s">
        <v>144</v>
      </c>
      <c r="D80" s="39">
        <v>6.00261701752</v>
      </c>
      <c r="F80" s="38">
        <v>577.420942263</v>
      </c>
      <c r="G80" s="1" t="s">
        <v>144</v>
      </c>
      <c r="H80" s="39">
        <v>5.98394117269</v>
      </c>
      <c r="J80" s="38">
        <v>581.37837748</v>
      </c>
      <c r="K80" s="1" t="s">
        <v>144</v>
      </c>
      <c r="L80" s="39">
        <v>6.00589464827</v>
      </c>
      <c r="N80" s="38">
        <v>527.276116778</v>
      </c>
      <c r="O80" s="1" t="s">
        <v>144</v>
      </c>
      <c r="P80" s="39">
        <v>4.76008479098</v>
      </c>
    </row>
    <row r="81" spans="1:16" ht="12.75">
      <c r="A81" s="1" t="s">
        <v>149</v>
      </c>
      <c r="B81" s="38"/>
      <c r="D81" s="39"/>
      <c r="F81" s="38">
        <v>1.70678785997</v>
      </c>
      <c r="G81" s="1" t="s">
        <v>144</v>
      </c>
      <c r="H81" s="39">
        <v>3.26386298919</v>
      </c>
      <c r="J81" s="38"/>
      <c r="L81" s="39"/>
      <c r="N81" s="38"/>
      <c r="P81" s="39"/>
    </row>
    <row r="82" spans="1:16" ht="12.75">
      <c r="A82" s="1" t="s">
        <v>153</v>
      </c>
      <c r="B82" s="38">
        <v>-0.753983621507</v>
      </c>
      <c r="D82" s="39">
        <v>-1.0584520785</v>
      </c>
      <c r="F82" s="38">
        <v>-0.756826946231</v>
      </c>
      <c r="H82" s="39">
        <v>-1.0631967696</v>
      </c>
      <c r="J82" s="38">
        <v>-0.75458662788</v>
      </c>
      <c r="L82" s="39">
        <v>-1.05945003917</v>
      </c>
      <c r="N82" s="38">
        <v>-0.82252192653</v>
      </c>
      <c r="P82" s="39">
        <v>-1.11763265387</v>
      </c>
    </row>
    <row r="83" spans="1:16" ht="12.75">
      <c r="A83" s="1" t="s">
        <v>5</v>
      </c>
      <c r="B83" s="38">
        <v>0.577330724935</v>
      </c>
      <c r="D83" s="39">
        <v>0.823218056018</v>
      </c>
      <c r="F83" s="38">
        <v>0.386679635844</v>
      </c>
      <c r="H83" s="39">
        <v>0.538312976241</v>
      </c>
      <c r="J83" s="38">
        <v>0.576266281207</v>
      </c>
      <c r="L83" s="39">
        <v>0.822220925942</v>
      </c>
      <c r="N83" s="38">
        <v>0.873052315123</v>
      </c>
      <c r="P83" s="39">
        <v>1.1877723624</v>
      </c>
    </row>
    <row r="84" spans="1:16" ht="12.75">
      <c r="A84" s="1" t="s">
        <v>6</v>
      </c>
      <c r="B84" s="38">
        <v>0.487353854179</v>
      </c>
      <c r="D84" s="39">
        <v>0.710995912152</v>
      </c>
      <c r="F84" s="38">
        <v>0.491446563476</v>
      </c>
      <c r="H84" s="39">
        <v>0.721393306454</v>
      </c>
      <c r="J84" s="38">
        <v>0.490538328148</v>
      </c>
      <c r="L84" s="39">
        <v>0.719795671204</v>
      </c>
      <c r="N84" s="38">
        <v>0.428918000263</v>
      </c>
      <c r="P84" s="39">
        <v>0.599862658864</v>
      </c>
    </row>
    <row r="85" spans="1:16" ht="12.75">
      <c r="A85" s="1" t="s">
        <v>7</v>
      </c>
      <c r="B85" s="38">
        <v>-0.51336978221</v>
      </c>
      <c r="D85" s="39">
        <v>-0.73563044065</v>
      </c>
      <c r="F85" s="38">
        <v>-0.523777812626</v>
      </c>
      <c r="H85" s="39">
        <v>-0.751640806129</v>
      </c>
      <c r="J85" s="38">
        <v>-0.514938213218</v>
      </c>
      <c r="L85" s="39">
        <v>-0.738887700654</v>
      </c>
      <c r="N85" s="38">
        <v>-0.0115428028155</v>
      </c>
      <c r="P85" s="39">
        <v>-0.0161404014999</v>
      </c>
    </row>
    <row r="86" spans="1:16" ht="12.75">
      <c r="A86" s="1" t="s">
        <v>8</v>
      </c>
      <c r="B86" s="38">
        <v>1.53708950434</v>
      </c>
      <c r="C86" s="1" t="s">
        <v>146</v>
      </c>
      <c r="D86" s="39">
        <v>2.24662874565</v>
      </c>
      <c r="F86" s="38">
        <v>1.53178213671</v>
      </c>
      <c r="G86" s="1" t="s">
        <v>144</v>
      </c>
      <c r="H86" s="39">
        <v>2.25116219902</v>
      </c>
      <c r="J86" s="38">
        <v>1.53404016983</v>
      </c>
      <c r="K86" s="1" t="s">
        <v>146</v>
      </c>
      <c r="L86" s="39">
        <v>2.25405956164</v>
      </c>
      <c r="N86" s="38">
        <v>1.7365507787</v>
      </c>
      <c r="O86" s="1" t="s">
        <v>146</v>
      </c>
      <c r="P86" s="39">
        <v>2.42900087152</v>
      </c>
    </row>
    <row r="87" spans="1:23" ht="12.75">
      <c r="A87" s="1" t="s">
        <v>9</v>
      </c>
      <c r="B87" s="38">
        <v>1.81273535805</v>
      </c>
      <c r="C87" s="1" t="s">
        <v>144</v>
      </c>
      <c r="D87" s="39">
        <v>2.69622029235</v>
      </c>
      <c r="F87" s="38">
        <v>1.81040922905</v>
      </c>
      <c r="G87" s="1" t="s">
        <v>144</v>
      </c>
      <c r="H87" s="39">
        <v>2.69593620807</v>
      </c>
      <c r="J87" s="38">
        <v>1.81132285953</v>
      </c>
      <c r="K87" s="1" t="s">
        <v>144</v>
      </c>
      <c r="L87" s="39">
        <v>2.69732955391</v>
      </c>
      <c r="N87" s="38">
        <v>2.05747003325</v>
      </c>
      <c r="O87" s="1" t="s">
        <v>144</v>
      </c>
      <c r="P87" s="39">
        <v>2.91814706625</v>
      </c>
      <c r="W87" s="37"/>
    </row>
    <row r="88" spans="1:16" ht="12.75">
      <c r="A88" s="1" t="s">
        <v>10</v>
      </c>
      <c r="B88" s="38">
        <v>-0.0749732620171</v>
      </c>
      <c r="D88" s="39">
        <v>-0.106651536408</v>
      </c>
      <c r="F88" s="38">
        <v>-0.0762504090201</v>
      </c>
      <c r="H88" s="39">
        <v>-0.108522207967</v>
      </c>
      <c r="J88" s="38">
        <v>-0.0749513848983</v>
      </c>
      <c r="L88" s="39">
        <v>-0.106611414758</v>
      </c>
      <c r="N88" s="38">
        <v>0.0252809832835</v>
      </c>
      <c r="P88" s="39">
        <v>0.0348598408404</v>
      </c>
    </row>
    <row r="89" spans="1:16" ht="12.75">
      <c r="A89" s="1" t="s">
        <v>11</v>
      </c>
      <c r="B89" s="38">
        <v>-1.60415792262</v>
      </c>
      <c r="C89" s="1" t="s">
        <v>152</v>
      </c>
      <c r="D89" s="39">
        <v>-1.85713109705</v>
      </c>
      <c r="F89" s="38">
        <v>-1.6369505186</v>
      </c>
      <c r="G89" s="1" t="s">
        <v>152</v>
      </c>
      <c r="H89" s="39">
        <v>-1.87776827607</v>
      </c>
      <c r="J89" s="38">
        <v>-1.60338678159</v>
      </c>
      <c r="L89" s="39">
        <v>-1.85668820155</v>
      </c>
      <c r="N89" s="38">
        <v>-1.56174786515</v>
      </c>
      <c r="O89" s="1" t="s">
        <v>152</v>
      </c>
      <c r="P89" s="39">
        <v>-1.76893083137</v>
      </c>
    </row>
    <row r="90" spans="1:16" ht="12.75">
      <c r="A90" s="1" t="s">
        <v>12</v>
      </c>
      <c r="B90" s="38">
        <v>-0.278991763942</v>
      </c>
      <c r="D90" s="39">
        <v>-0.397558823039</v>
      </c>
      <c r="F90" s="38">
        <v>-0.278517151295</v>
      </c>
      <c r="H90" s="39">
        <v>-0.397390426069</v>
      </c>
      <c r="J90" s="38">
        <v>-0.280274563674</v>
      </c>
      <c r="L90" s="39">
        <v>-0.399686751442</v>
      </c>
      <c r="N90" s="38">
        <v>-0.187576295933</v>
      </c>
      <c r="P90" s="39">
        <v>-0.258017300835</v>
      </c>
    </row>
    <row r="91" spans="1:16" ht="12.75">
      <c r="A91" s="1" t="s">
        <v>13</v>
      </c>
      <c r="B91" s="38">
        <v>-32.4333202244</v>
      </c>
      <c r="D91" s="39">
        <v>-2.74324734366E-05</v>
      </c>
      <c r="F91" s="38">
        <v>-35.6420510768</v>
      </c>
      <c r="H91" s="39">
        <v>-6.03774035147E-06</v>
      </c>
      <c r="J91" s="38">
        <v>-35.73705173</v>
      </c>
      <c r="L91" s="39">
        <v>-5.79804682229E-06</v>
      </c>
      <c r="N91" s="38">
        <v>-36.3426581861</v>
      </c>
      <c r="P91" s="39">
        <v>-4.08102309975E-06</v>
      </c>
    </row>
    <row r="92" spans="1:16" ht="12.75">
      <c r="A92" s="1" t="s">
        <v>14</v>
      </c>
      <c r="B92" s="38">
        <v>-4.75004002075</v>
      </c>
      <c r="C92" s="1" t="s">
        <v>144</v>
      </c>
      <c r="D92" s="39">
        <v>-3.73746161042</v>
      </c>
      <c r="F92" s="38">
        <v>-4.76413241401</v>
      </c>
      <c r="G92" s="1" t="s">
        <v>144</v>
      </c>
      <c r="H92" s="39">
        <v>-3.749699797</v>
      </c>
      <c r="J92" s="38">
        <v>-4.75016943882</v>
      </c>
      <c r="K92" s="1" t="s">
        <v>144</v>
      </c>
      <c r="L92" s="39">
        <v>-3.73738131303</v>
      </c>
      <c r="N92" s="38">
        <v>-4.763326764</v>
      </c>
      <c r="O92" s="1" t="s">
        <v>144</v>
      </c>
      <c r="P92" s="39">
        <v>-3.59256142378</v>
      </c>
    </row>
    <row r="93" spans="1:16" ht="12.75">
      <c r="A93" s="1" t="s">
        <v>157</v>
      </c>
      <c r="B93" s="38">
        <v>-3.26598776844</v>
      </c>
      <c r="C93" s="1" t="s">
        <v>144</v>
      </c>
      <c r="D93" s="39">
        <v>-3.53484382066</v>
      </c>
      <c r="F93" s="38">
        <v>-3.25887554957</v>
      </c>
      <c r="G93" s="1" t="s">
        <v>144</v>
      </c>
      <c r="H93" s="39">
        <v>-3.53213424097</v>
      </c>
      <c r="J93" s="38">
        <v>-3.26441113178</v>
      </c>
      <c r="K93" s="1" t="s">
        <v>144</v>
      </c>
      <c r="L93" s="39">
        <v>-3.53590652515</v>
      </c>
      <c r="N93" s="38">
        <v>-3.18424858275</v>
      </c>
      <c r="O93" s="1" t="s">
        <v>144</v>
      </c>
      <c r="P93" s="39">
        <v>-3.3840323866</v>
      </c>
    </row>
    <row r="94" spans="1:16" ht="12.75">
      <c r="A94" s="1" t="s">
        <v>16</v>
      </c>
      <c r="B94" s="38">
        <v>-0.425276278764</v>
      </c>
      <c r="D94" s="39">
        <v>-0.59509585847</v>
      </c>
      <c r="F94" s="38">
        <v>-0.4179080575</v>
      </c>
      <c r="H94" s="39">
        <v>-0.600022554177</v>
      </c>
      <c r="J94" s="38">
        <v>-0.418378726314</v>
      </c>
      <c r="L94" s="39">
        <v>-0.600536015657</v>
      </c>
      <c r="N94" s="38">
        <v>-0.373854927716</v>
      </c>
      <c r="P94" s="39">
        <v>-0.503373887918</v>
      </c>
    </row>
    <row r="95" spans="1:16" ht="12.75">
      <c r="A95" s="1" t="s">
        <v>154</v>
      </c>
      <c r="B95" s="38">
        <v>0.150715529005</v>
      </c>
      <c r="D95" s="39">
        <v>0.217324457742</v>
      </c>
      <c r="F95" s="38">
        <v>0.145850419784</v>
      </c>
      <c r="H95" s="39">
        <v>0.211056197043</v>
      </c>
      <c r="J95" s="38">
        <v>0.1482767217</v>
      </c>
      <c r="L95" s="39">
        <v>0.214512413353</v>
      </c>
      <c r="N95" s="38">
        <v>0.261779515844</v>
      </c>
      <c r="P95" s="39">
        <v>0.361103057501</v>
      </c>
    </row>
    <row r="96" spans="1:16" ht="12.75">
      <c r="A96" s="1" t="s">
        <v>155</v>
      </c>
      <c r="B96" s="38">
        <v>0.0117523256187</v>
      </c>
      <c r="D96" s="39">
        <v>0.0162775216427</v>
      </c>
      <c r="F96" s="38">
        <v>-0.0973784887238</v>
      </c>
      <c r="H96" s="39">
        <v>-0.134481175082</v>
      </c>
      <c r="J96" s="38">
        <v>0.0123207134374</v>
      </c>
      <c r="L96" s="39">
        <v>0.0170663171528</v>
      </c>
      <c r="N96" s="38">
        <v>-0.114971520726</v>
      </c>
      <c r="P96" s="39">
        <v>-0.157090987458</v>
      </c>
    </row>
    <row r="97" spans="1:16" ht="12.75">
      <c r="A97" s="1" t="s">
        <v>156</v>
      </c>
      <c r="B97" s="38">
        <v>-3.15367059494</v>
      </c>
      <c r="C97" s="1" t="s">
        <v>144</v>
      </c>
      <c r="D97" s="39">
        <v>-3.58064859164</v>
      </c>
      <c r="F97" s="38">
        <v>-3.14393288945</v>
      </c>
      <c r="G97" s="1" t="s">
        <v>144</v>
      </c>
      <c r="H97" s="39">
        <v>-3.61028821491</v>
      </c>
      <c r="J97" s="38">
        <v>-3.15918694172</v>
      </c>
      <c r="K97" s="1" t="s">
        <v>144</v>
      </c>
      <c r="L97" s="39">
        <v>-3.62330988368</v>
      </c>
      <c r="N97" s="38">
        <v>-2.40182601052</v>
      </c>
      <c r="O97" s="1" t="s">
        <v>144</v>
      </c>
      <c r="P97" s="39">
        <v>-2.82825768891</v>
      </c>
    </row>
    <row r="98" spans="1:16" ht="12.75">
      <c r="A98" s="1" t="s">
        <v>147</v>
      </c>
      <c r="B98" s="38">
        <v>-2.16243755985</v>
      </c>
      <c r="C98" s="1" t="s">
        <v>144</v>
      </c>
      <c r="D98" s="39">
        <v>-2.79778523871</v>
      </c>
      <c r="F98" s="38">
        <v>-2.12345413044</v>
      </c>
      <c r="G98" s="1" t="s">
        <v>144</v>
      </c>
      <c r="H98" s="39">
        <v>-2.7561930566</v>
      </c>
      <c r="J98" s="38">
        <v>-2.16506399272</v>
      </c>
      <c r="K98" s="1" t="s">
        <v>144</v>
      </c>
      <c r="L98" s="39">
        <v>-2.80869314206</v>
      </c>
      <c r="N98" s="38">
        <v>-0.970930809186</v>
      </c>
      <c r="P98" s="39">
        <v>-1.27274914724</v>
      </c>
    </row>
    <row r="100" spans="1:14" ht="12.75">
      <c r="A100" s="1" t="s">
        <v>185</v>
      </c>
      <c r="B100" s="1">
        <v>153</v>
      </c>
      <c r="F100" s="1">
        <v>153</v>
      </c>
      <c r="J100" s="1">
        <v>153</v>
      </c>
      <c r="N100" s="1">
        <v>153</v>
      </c>
    </row>
    <row r="101" spans="1:14" ht="12.75">
      <c r="A101" s="1" t="s">
        <v>180</v>
      </c>
      <c r="B101" s="1">
        <v>-378.084711926</v>
      </c>
      <c r="F101" s="31">
        <v>-378.143170679</v>
      </c>
      <c r="J101" s="31">
        <v>-378.085650358</v>
      </c>
      <c r="N101" s="1">
        <v>-385.055940042</v>
      </c>
    </row>
    <row r="102" spans="1:15" ht="12.75">
      <c r="A102" s="1" t="s">
        <v>182</v>
      </c>
      <c r="B102" s="1">
        <v>6673.65673997</v>
      </c>
      <c r="C102" s="1" t="s">
        <v>144</v>
      </c>
      <c r="F102" s="31">
        <v>6673.53982246</v>
      </c>
      <c r="G102" s="1" t="s">
        <v>144</v>
      </c>
      <c r="J102" s="31">
        <v>6673.65486311</v>
      </c>
      <c r="K102" s="1" t="s">
        <v>144</v>
      </c>
      <c r="N102" s="1">
        <v>6659.71428374</v>
      </c>
      <c r="O102" s="1" t="s">
        <v>144</v>
      </c>
    </row>
    <row r="103" spans="1:17" ht="12.75">
      <c r="A103" s="18" t="s">
        <v>181</v>
      </c>
      <c r="B103" s="40">
        <v>0.900361630546</v>
      </c>
      <c r="C103" s="18"/>
      <c r="D103" s="18"/>
      <c r="E103" s="18"/>
      <c r="F103" s="31">
        <v>0.898225152624</v>
      </c>
      <c r="G103" s="18"/>
      <c r="H103" s="18"/>
      <c r="I103" s="18"/>
      <c r="J103" s="40">
        <v>0.898224900012</v>
      </c>
      <c r="K103" s="18"/>
      <c r="L103" s="18"/>
      <c r="M103" s="18"/>
      <c r="N103" s="40">
        <v>0.896348600478</v>
      </c>
      <c r="O103" s="18"/>
      <c r="P103" s="18"/>
      <c r="Q103" s="18"/>
    </row>
    <row r="104" ht="12.75">
      <c r="A104" s="1" t="s">
        <v>206</v>
      </c>
    </row>
    <row r="108" ht="12.75">
      <c r="W108" s="3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Piscitello</dc:creator>
  <cp:keywords/>
  <dc:description/>
  <cp:lastModifiedBy>jyp</cp:lastModifiedBy>
  <cp:lastPrinted>2001-08-11T09:35:14Z</cp:lastPrinted>
  <dcterms:created xsi:type="dcterms:W3CDTF">2001-07-01T19:28:38Z</dcterms:created>
  <dcterms:modified xsi:type="dcterms:W3CDTF">2001-08-22T08:33:44Z</dcterms:modified>
  <cp:category/>
  <cp:version/>
  <cp:contentType/>
  <cp:contentStatus/>
</cp:coreProperties>
</file>